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13F243D-88BD-4783-85BD-66F3FD9A0012}" xr6:coauthVersionLast="47" xr6:coauthVersionMax="47" xr10:uidLastSave="{00000000-0000-0000-0000-000000000000}"/>
  <bookViews>
    <workbookView xWindow="-120" yWindow="-120" windowWidth="29040" windowHeight="15720" tabRatio="682" xr2:uid="{00000000-000D-0000-FFFF-FFFF00000000}"/>
  </bookViews>
  <sheets>
    <sheet name="填表-推薦表（空白表格）" sheetId="19" r:id="rId1"/>
    <sheet name="範例-推薦表（參考用）" sheetId="18" r:id="rId2"/>
    <sheet name="積分表" sheetId="4" state="hidden" r:id="rId3"/>
    <sheet name="下拉選單" sheetId="5" state="hidden" r:id="rId4"/>
    <sheet name="競賽分數對照表" sheetId="2" state="hidden" r:id="rId5"/>
  </sheets>
  <definedNames>
    <definedName name="_xlnm.Print_Area" localSheetId="0">'填表-推薦表（空白表格）'!$A$1:$H$77</definedName>
    <definedName name="_xlnm.Print_Area" localSheetId="1">'範例-推薦表（參考用）'!$A:$H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9" l="1"/>
  <c r="H23" i="19"/>
  <c r="H24" i="19"/>
  <c r="H25" i="19"/>
  <c r="F183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G2" i="19" l="1"/>
  <c r="G2" i="18"/>
  <c r="G5" i="18" l="1"/>
  <c r="G4" i="18"/>
  <c r="G3" i="18"/>
  <c r="G5" i="19"/>
  <c r="G4" i="19"/>
  <c r="G3" i="19"/>
  <c r="H41" i="18" l="1"/>
  <c r="H40" i="18"/>
  <c r="H39" i="18"/>
  <c r="H38" i="18"/>
  <c r="H37" i="18"/>
  <c r="H36" i="18"/>
  <c r="H35" i="18"/>
  <c r="H52" i="19"/>
  <c r="H64" i="19"/>
  <c r="H54" i="19"/>
  <c r="H55" i="19"/>
  <c r="H69" i="19"/>
  <c r="H53" i="19"/>
  <c r="H65" i="19"/>
  <c r="H66" i="19"/>
  <c r="H67" i="19"/>
  <c r="H61" i="19"/>
  <c r="H56" i="19"/>
  <c r="H68" i="19"/>
  <c r="H57" i="19"/>
  <c r="H58" i="19"/>
  <c r="H70" i="19"/>
  <c r="H63" i="19"/>
  <c r="H59" i="19"/>
  <c r="H71" i="19"/>
  <c r="H60" i="19"/>
  <c r="H62" i="19"/>
  <c r="H51" i="19"/>
  <c r="H39" i="19"/>
  <c r="H27" i="19"/>
  <c r="H49" i="19"/>
  <c r="H50" i="19"/>
  <c r="H38" i="19"/>
  <c r="H26" i="19"/>
  <c r="H37" i="19"/>
  <c r="H36" i="19"/>
  <c r="H34" i="19"/>
  <c r="H48" i="19"/>
  <c r="H47" i="19"/>
  <c r="H35" i="19"/>
  <c r="H46" i="19"/>
  <c r="H45" i="19"/>
  <c r="H33" i="19"/>
  <c r="H31" i="19"/>
  <c r="H40" i="19"/>
  <c r="H44" i="19"/>
  <c r="H32" i="19"/>
  <c r="H30" i="19"/>
  <c r="H43" i="19"/>
  <c r="H28" i="19"/>
  <c r="H42" i="19"/>
  <c r="H41" i="19"/>
  <c r="H29" i="19"/>
  <c r="H23" i="18"/>
  <c r="H22" i="18"/>
  <c r="H34" i="18"/>
  <c r="H24" i="18"/>
  <c r="H25" i="18"/>
  <c r="H26" i="18"/>
  <c r="H32" i="18"/>
  <c r="H27" i="18"/>
  <c r="H28" i="18"/>
  <c r="H29" i="18"/>
  <c r="H30" i="18"/>
  <c r="H31" i="18"/>
  <c r="H33" i="18"/>
  <c r="G6" i="18" l="1"/>
  <c r="H42" i="18"/>
  <c r="G6" i="19"/>
  <c r="H72" i="19"/>
</calcChain>
</file>

<file path=xl/sharedStrings.xml><?xml version="1.0" encoding="utf-8"?>
<sst xmlns="http://schemas.openxmlformats.org/spreadsheetml/2006/main" count="637" uniqueCount="115">
  <si>
    <t>臺北市立石牌國民中學應屆畢業生「第二類市長獎」推薦表</t>
    <phoneticPr fontId="1" type="noConversion"/>
  </si>
  <si>
    <t>聯絡電話</t>
    <phoneticPr fontId="1" type="noConversion"/>
  </si>
  <si>
    <t>級別</t>
    <phoneticPr fontId="1" type="noConversion"/>
  </si>
  <si>
    <t>名次</t>
    <phoneticPr fontId="1" type="noConversion"/>
  </si>
  <si>
    <t>獎項名稱</t>
    <phoneticPr fontId="1" type="noConversion"/>
  </si>
  <si>
    <t>頒發單位</t>
    <phoneticPr fontId="1" type="noConversion"/>
  </si>
  <si>
    <t>頒發日期</t>
    <phoneticPr fontId="1" type="noConversion"/>
  </si>
  <si>
    <t>得分</t>
    <phoneticPr fontId="1" type="noConversion"/>
  </si>
  <si>
    <t>全國</t>
  </si>
  <si>
    <t>本校</t>
    <phoneticPr fontId="1" type="noConversion"/>
  </si>
  <si>
    <t>縣市</t>
    <phoneticPr fontId="1" type="noConversion"/>
  </si>
  <si>
    <t>國際</t>
    <phoneticPr fontId="1" type="noConversion"/>
  </si>
  <si>
    <t>第一名（特優）</t>
    <phoneticPr fontId="1" type="noConversion"/>
  </si>
  <si>
    <t>第二名（優等）</t>
    <phoneticPr fontId="1" type="noConversion"/>
  </si>
  <si>
    <t>第四名（入選）</t>
    <phoneticPr fontId="1" type="noConversion"/>
  </si>
  <si>
    <t>第五至十名</t>
    <phoneticPr fontId="1" type="noConversion"/>
  </si>
  <si>
    <t>第三名（佳作/甲等）</t>
    <phoneticPr fontId="1" type="noConversion"/>
  </si>
  <si>
    <t>編號</t>
  </si>
  <si>
    <t>編號</t>
    <phoneticPr fontId="1" type="noConversion"/>
  </si>
  <si>
    <t>級別</t>
  </si>
  <si>
    <t>名次</t>
  </si>
  <si>
    <t>備註</t>
    <phoneticPr fontId="1" type="noConversion"/>
  </si>
  <si>
    <t>特優</t>
  </si>
  <si>
    <t>優等</t>
  </si>
  <si>
    <t>佳作</t>
  </si>
  <si>
    <t>甲等</t>
  </si>
  <si>
    <t>入選</t>
  </si>
  <si>
    <t>積分</t>
    <phoneticPr fontId="1" type="noConversion"/>
  </si>
  <si>
    <t>縣市</t>
  </si>
  <si>
    <t>國際</t>
  </si>
  <si>
    <t>110學年度校內美術比賽（版畫類）</t>
  </si>
  <si>
    <t>臺北市110學年度美術比賽漫畫類</t>
  </si>
  <si>
    <t>第33屆校慶邀請卡比賽</t>
  </si>
  <si>
    <t>111學年度教孝月才藝競賽樂器類</t>
  </si>
  <si>
    <t>112學年度第34屆畢業紀念冊封面設計比賽</t>
  </si>
  <si>
    <t>臺北市110學年度學生音樂比賽管樂合奏國中團體B組非音樂班組</t>
  </si>
  <si>
    <t>110學年度全國學生音樂比賽木管五重奏國中團體B組</t>
  </si>
  <si>
    <t>111年度國中性別平等教育宣傳月平面設計組</t>
  </si>
  <si>
    <t>111學年度臺北市五項藝術比賽管樂合奏</t>
  </si>
  <si>
    <t>111學年度第33屆「畢業典禮邀請卡」設計比賽</t>
  </si>
  <si>
    <t>石牌國中</t>
  </si>
  <si>
    <t>臺北市政府教育局</t>
  </si>
  <si>
    <t>教育部</t>
  </si>
  <si>
    <t>110.10.8</t>
  </si>
  <si>
    <t>110.11.9</t>
  </si>
  <si>
    <t>110.12.14</t>
  </si>
  <si>
    <t>111.3.8</t>
  </si>
  <si>
    <t>111.9.22</t>
  </si>
  <si>
    <t>111.12.7</t>
  </si>
  <si>
    <t>112.11.4</t>
  </si>
  <si>
    <t>112.3.29</t>
  </si>
  <si>
    <t>112.5.23</t>
  </si>
  <si>
    <t>113.2.16</t>
  </si>
  <si>
    <t>112學年度全國學生音樂比賽銅管五重奏國中團體B組</t>
  </si>
  <si>
    <t>113.3.4</t>
  </si>
  <si>
    <t>112學年度全國學生音樂比賽管樂合奏國中團體B組</t>
  </si>
  <si>
    <t>班級座號</t>
    <phoneticPr fontId="1" type="noConversion"/>
  </si>
  <si>
    <t>學生姓名</t>
    <phoneticPr fontId="1" type="noConversion"/>
  </si>
  <si>
    <t>獎別</t>
    <phoneticPr fontId="1" type="noConversion"/>
  </si>
  <si>
    <t>個人獎</t>
  </si>
  <si>
    <t>個人獎</t>
    <phoneticPr fontId="1" type="noConversion"/>
  </si>
  <si>
    <t>團體獎10人以下</t>
  </si>
  <si>
    <t>團體獎10人以下</t>
    <phoneticPr fontId="1" type="noConversion"/>
  </si>
  <si>
    <t>團體獎10人（含）以上</t>
  </si>
  <si>
    <t>團體獎10人（含）以上</t>
    <phoneticPr fontId="1" type="noConversion"/>
  </si>
  <si>
    <t>獎別</t>
    <phoneticPr fontId="1" type="noConversion"/>
  </si>
  <si>
    <t>個人獎</t>
    <phoneticPr fontId="1" type="noConversion"/>
  </si>
  <si>
    <t>團體獎10人以下</t>
    <phoneticPr fontId="1" type="noConversion"/>
  </si>
  <si>
    <t>團體獎10人（含）以上</t>
    <phoneticPr fontId="1" type="noConversion"/>
  </si>
  <si>
    <t>推薦類別</t>
    <phoneticPr fontId="1" type="noConversion"/>
  </si>
  <si>
    <t>體育類</t>
    <phoneticPr fontId="1" type="noConversion"/>
  </si>
  <si>
    <t>語文類</t>
    <phoneticPr fontId="1" type="noConversion"/>
  </si>
  <si>
    <t>各式體育競賽</t>
    <phoneticPr fontId="1" type="noConversion"/>
  </si>
  <si>
    <t>音樂、美術、舞蹈、戲劇……</t>
    <phoneticPr fontId="1" type="noConversion"/>
  </si>
  <si>
    <t>家政、生科、技職教育</t>
    <phoneticPr fontId="1" type="noConversion"/>
  </si>
  <si>
    <t>人文科學、自然科學、數學、資訊……</t>
    <phoneticPr fontId="1" type="noConversion"/>
  </si>
  <si>
    <t>藝術類</t>
  </si>
  <si>
    <t>藝術類</t>
    <phoneticPr fontId="1" type="noConversion"/>
  </si>
  <si>
    <t>技藝類</t>
    <phoneticPr fontId="1" type="noConversion"/>
  </si>
  <si>
    <t>科學及數理類</t>
    <phoneticPr fontId="1" type="noConversion"/>
  </si>
  <si>
    <t>綜合類</t>
    <phoneticPr fontId="1" type="noConversion"/>
  </si>
  <si>
    <t>說明</t>
    <phoneticPr fontId="1" type="noConversion"/>
  </si>
  <si>
    <t>具體事蹟</t>
    <phoneticPr fontId="1" type="noConversion"/>
  </si>
  <si>
    <r>
      <t>推薦人：</t>
    </r>
    <r>
      <rPr>
        <u/>
        <sz val="14"/>
        <color theme="1"/>
        <rFont val="標楷體"/>
        <family val="4"/>
        <charset val="136"/>
      </rPr>
      <t xml:space="preserve">              </t>
    </r>
    <r>
      <rPr>
        <sz val="14"/>
        <color theme="1"/>
        <rFont val="標楷體"/>
        <family val="4"/>
        <charset val="136"/>
      </rPr>
      <t>（簽名）</t>
    </r>
    <phoneticPr fontId="1" type="noConversion"/>
  </si>
  <si>
    <t>填表說明</t>
    <phoneticPr fontId="1" type="noConversion"/>
  </si>
  <si>
    <t>一、</t>
    <phoneticPr fontId="1" type="noConversion"/>
  </si>
  <si>
    <t>二、</t>
    <phoneticPr fontId="1" type="noConversion"/>
  </si>
  <si>
    <t>三、</t>
    <phoneticPr fontId="1" type="noConversion"/>
  </si>
  <si>
    <t>四、</t>
    <phoneticPr fontId="1" type="noConversion"/>
  </si>
  <si>
    <t>「具體事蹟」由推薦人填寫，並於紙本簽名或蓋章。</t>
    <phoneticPr fontId="1" type="noConversion"/>
  </si>
  <si>
    <t>在學期間得獎記錄</t>
    <phoneticPr fontId="1" type="noConversion"/>
  </si>
  <si>
    <t>縣市得獎（件）</t>
    <phoneticPr fontId="1" type="noConversion"/>
  </si>
  <si>
    <t>全國得獎（件）</t>
    <phoneticPr fontId="1" type="noConversion"/>
  </si>
  <si>
    <t>國際得獎（件）</t>
    <phoneticPr fontId="1" type="noConversion"/>
  </si>
  <si>
    <t>「在學期間得獎記錄」請依序填列，繕打時並請留意「年度（學年度）」、「獎項名稱」、「名次」、「得分」等不要誤植或錯列。</t>
    <phoneticPr fontId="1" type="noConversion"/>
  </si>
  <si>
    <t>「得獎證明」請檢附影本（黑白影印，並由發證處室蓋上與正本相符字樣），依得獎記錄列表編號排列整齊裝訂成冊，該證明須符合「推薦類別」才能採計積分。</t>
    <phoneticPr fontId="1" type="noConversion"/>
  </si>
  <si>
    <t>總計得分</t>
    <phoneticPr fontId="1" type="noConversion"/>
  </si>
  <si>
    <t>【填表注意事項】</t>
    <phoneticPr fontId="1" type="noConversion"/>
  </si>
  <si>
    <t>t</t>
    <phoneticPr fontId="1" type="noConversion"/>
  </si>
  <si>
    <t>國語文、本土語及其他語言</t>
  </si>
  <si>
    <t>社團活動、社會或學校服務學習、敬師孝親、助人義行等其他</t>
  </si>
  <si>
    <r>
      <t>「推薦表」（含「具體事蹟」及「得獎記錄」）電子檔請於</t>
    </r>
    <r>
      <rPr>
        <sz val="14"/>
        <color rgb="FFC00000"/>
        <rFont val="標楷體"/>
        <family val="4"/>
        <charset val="136"/>
      </rPr>
      <t>114</t>
    </r>
    <r>
      <rPr>
        <sz val="14"/>
        <color theme="1"/>
        <rFont val="標楷體"/>
        <family val="4"/>
        <charset val="136"/>
      </rPr>
      <t>年</t>
    </r>
    <r>
      <rPr>
        <sz val="14"/>
        <color rgb="FFC00000"/>
        <rFont val="標楷體"/>
        <family val="4"/>
        <charset val="136"/>
      </rPr>
      <t>4</t>
    </r>
    <r>
      <rPr>
        <sz val="14"/>
        <color theme="1"/>
        <rFont val="標楷體"/>
        <family val="4"/>
        <charset val="136"/>
      </rPr>
      <t>月</t>
    </r>
    <r>
      <rPr>
        <sz val="14"/>
        <color rgb="FFC00000"/>
        <rFont val="標楷體"/>
        <family val="4"/>
        <charset val="136"/>
      </rPr>
      <t>25</t>
    </r>
    <r>
      <rPr>
        <sz val="14"/>
        <color theme="1"/>
        <rFont val="標楷體"/>
        <family val="4"/>
        <charset val="136"/>
      </rPr>
      <t>日（星期</t>
    </r>
    <r>
      <rPr>
        <sz val="14"/>
        <color rgb="FFC00000"/>
        <rFont val="標楷體"/>
        <family val="4"/>
        <charset val="136"/>
      </rPr>
      <t>五</t>
    </r>
    <r>
      <rPr>
        <sz val="14"/>
        <color theme="1"/>
        <rFont val="標楷體"/>
        <family val="4"/>
        <charset val="136"/>
      </rPr>
      <t>）午休前傳送至：</t>
    </r>
    <r>
      <rPr>
        <sz val="14"/>
        <color rgb="FFC00000"/>
        <rFont val="標楷體"/>
        <family val="4"/>
        <charset val="136"/>
      </rPr>
      <t>sas232@spjh.tp.edu.tw</t>
    </r>
    <r>
      <rPr>
        <sz val="14"/>
        <color theme="1"/>
        <rFont val="標楷體"/>
        <family val="4"/>
        <charset val="136"/>
      </rPr>
      <t>，並將「推薦表」列印出來，附上書面評選資料一併於</t>
    </r>
    <r>
      <rPr>
        <sz val="14"/>
        <color rgb="FFC00000"/>
        <rFont val="標楷體"/>
        <family val="4"/>
        <charset val="136"/>
      </rPr>
      <t>114</t>
    </r>
    <r>
      <rPr>
        <sz val="14"/>
        <color theme="1"/>
        <rFont val="標楷體"/>
        <family val="4"/>
        <charset val="136"/>
      </rPr>
      <t>年</t>
    </r>
    <r>
      <rPr>
        <sz val="14"/>
        <color rgb="FFC00000"/>
        <rFont val="標楷體"/>
        <family val="4"/>
        <charset val="136"/>
      </rPr>
      <t>5</t>
    </r>
    <r>
      <rPr>
        <sz val="14"/>
        <color theme="1"/>
        <rFont val="標楷體"/>
        <family val="4"/>
        <charset val="136"/>
      </rPr>
      <t>月</t>
    </r>
    <r>
      <rPr>
        <sz val="14"/>
        <color rgb="FFC00000"/>
        <rFont val="標楷體"/>
        <family val="4"/>
        <charset val="136"/>
      </rPr>
      <t>2</t>
    </r>
    <r>
      <rPr>
        <sz val="14"/>
        <color theme="1"/>
        <rFont val="標楷體"/>
        <family val="4"/>
        <charset val="136"/>
      </rPr>
      <t>日（星期</t>
    </r>
    <r>
      <rPr>
        <sz val="14"/>
        <color rgb="FFC00000"/>
        <rFont val="標楷體"/>
        <family val="4"/>
        <charset val="136"/>
      </rPr>
      <t>五</t>
    </r>
    <r>
      <rPr>
        <sz val="14"/>
        <color theme="1"/>
        <rFont val="標楷體"/>
        <family val="4"/>
        <charset val="136"/>
      </rPr>
      <t>）午休前，送交學務處訓育組，逾期不受理。</t>
    </r>
    <phoneticPr fontId="1" type="noConversion"/>
  </si>
  <si>
    <t>九年28班01號</t>
  </si>
  <si>
    <t>郝聰明</t>
  </si>
  <si>
    <t>(02)2822-4682</t>
  </si>
  <si>
    <t>郝聰明三年在學期間，榮獲多種音樂及美術比賽獎項，校內外皆有諸多獲獎紀錄。其在班上的各項表現都很優異，且品學兼優，擔任幹部亦認真負責。</t>
    <phoneticPr fontId="1" type="noConversion"/>
  </si>
  <si>
    <t>校級</t>
  </si>
  <si>
    <t>校級</t>
    <phoneticPr fontId="1" type="noConversion"/>
  </si>
  <si>
    <t>校級得獎（件）</t>
    <phoneticPr fontId="1" type="noConversion"/>
  </si>
  <si>
    <t>九年00班00號</t>
    <phoneticPr fontId="1" type="noConversion"/>
  </si>
  <si>
    <t>校級得獎（件）</t>
    <phoneticPr fontId="1" type="noConversion"/>
  </si>
  <si>
    <t>獎別</t>
  </si>
  <si>
    <t>級別＆人別＆名次</t>
  </si>
  <si>
    <t>積分</t>
  </si>
  <si>
    <t>積分檢核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</si>
</sst>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1"/>
      <color theme="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1"/>
      <color rgb="FFFF0000"/>
      <name val="新細明體"/>
      <family val="2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rgb="FFFF0000"/>
      <name val="標楷體"/>
      <family val="4"/>
      <charset val="136"/>
    </font>
    <font>
      <b/>
      <sz val="11"/>
      <color theme="1"/>
      <name val="新細明體"/>
      <family val="2"/>
      <scheme val="minor"/>
    </font>
    <font>
      <b/>
      <sz val="18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color theme="1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b/>
      <sz val="12"/>
      <color theme="1"/>
      <name val="新細明體"/>
      <family val="1"/>
      <charset val="136"/>
      <scheme val="minor"/>
    </font>
    <font>
      <b/>
      <sz val="16"/>
      <color rgb="FFC00000"/>
      <name val="標楷體"/>
      <family val="4"/>
      <charset val="136"/>
    </font>
    <font>
      <sz val="14"/>
      <color theme="1"/>
      <name val="新細明體"/>
      <family val="2"/>
      <scheme val="minor"/>
    </font>
    <font>
      <u/>
      <sz val="14"/>
      <color theme="1"/>
      <name val="標楷體"/>
      <family val="4"/>
      <charset val="136"/>
    </font>
    <font>
      <sz val="14"/>
      <color theme="8"/>
      <name val="標楷體"/>
      <family val="4"/>
      <charset val="136"/>
    </font>
    <font>
      <sz val="14"/>
      <color rgb="FFC00000"/>
      <name val="標楷體"/>
      <family val="4"/>
      <charset val="136"/>
    </font>
    <font>
      <b/>
      <sz val="11"/>
      <color rgb="FFC00000"/>
      <name val="新細明體"/>
      <family val="2"/>
      <scheme val="minor"/>
    </font>
    <font>
      <b/>
      <sz val="28"/>
      <color theme="1"/>
      <name val="新細明體"/>
      <family val="1"/>
      <charset val="136"/>
    </font>
    <font>
      <sz val="24"/>
      <color theme="7"/>
      <name val="Wingdings 3"/>
      <family val="1"/>
      <charset val="2"/>
    </font>
    <font>
      <sz val="11"/>
      <color rgb="FFC00000"/>
      <name val="新細明體"/>
      <family val="2"/>
      <scheme val="minor"/>
    </font>
    <font>
      <sz val="16"/>
      <color theme="8"/>
      <name val="標楷體"/>
      <family val="4"/>
      <charset val="136"/>
    </font>
    <font>
      <sz val="12"/>
      <color theme="8"/>
      <name val="標楷體"/>
      <family val="4"/>
      <charset val="136"/>
    </font>
    <font>
      <sz val="16"/>
      <color theme="1"/>
      <name val="新細明體"/>
      <family val="2"/>
      <scheme val="minor"/>
    </font>
    <font>
      <b/>
      <sz val="11"/>
      <color rgb="FFFF0000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/>
    <xf numFmtId="0" fontId="2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horizontal="right" vertical="top" wrapText="1"/>
    </xf>
    <xf numFmtId="0" fontId="8" fillId="0" borderId="11" xfId="0" applyFont="1" applyFill="1" applyBorder="1" applyAlignment="1">
      <alignment horizontal="right" vertical="top" wrapText="1"/>
    </xf>
    <xf numFmtId="0" fontId="8" fillId="0" borderId="13" xfId="0" applyFont="1" applyFill="1" applyBorder="1" applyAlignment="1">
      <alignment horizontal="right" vertical="top" wrapText="1"/>
    </xf>
    <xf numFmtId="0" fontId="0" fillId="0" borderId="11" xfId="0" applyBorder="1" applyAlignment="1"/>
    <xf numFmtId="0" fontId="0" fillId="0" borderId="0" xfId="0" applyAlignment="1"/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top"/>
    </xf>
    <xf numFmtId="0" fontId="30" fillId="0" borderId="0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32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/>
    </xf>
    <xf numFmtId="0" fontId="13" fillId="6" borderId="1" xfId="0" applyFont="1" applyFill="1" applyBorder="1" applyAlignment="1" applyProtection="1">
      <alignment horizontal="left" vertical="top" wrapText="1"/>
      <protection hidden="1"/>
    </xf>
    <xf numFmtId="0" fontId="13" fillId="5" borderId="2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left" vertical="top"/>
    </xf>
    <xf numFmtId="0" fontId="13" fillId="6" borderId="2" xfId="0" applyFont="1" applyFill="1" applyBorder="1" applyAlignment="1" applyProtection="1">
      <alignment horizontal="left" vertical="top" wrapText="1"/>
      <protection hidden="1"/>
    </xf>
    <xf numFmtId="0" fontId="13" fillId="6" borderId="27" xfId="0" applyFont="1" applyFill="1" applyBorder="1" applyAlignment="1" applyProtection="1">
      <alignment horizontal="left" vertical="center" shrinkToFit="1"/>
      <protection hidden="1"/>
    </xf>
    <xf numFmtId="0" fontId="35" fillId="7" borderId="0" xfId="0" applyFont="1" applyFill="1" applyAlignment="1">
      <alignment horizontal="center"/>
    </xf>
    <xf numFmtId="0" fontId="35" fillId="7" borderId="0" xfId="0" applyFont="1" applyFill="1" applyAlignment="1">
      <alignment horizontal="center" vertical="center"/>
    </xf>
    <xf numFmtId="0" fontId="35" fillId="7" borderId="0" xfId="0" applyFont="1" applyFill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19" xfId="0" applyFont="1" applyFill="1" applyBorder="1" applyAlignment="1" applyProtection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 applyProtection="1">
      <alignment horizontal="center" vertical="center" wrapText="1"/>
    </xf>
    <xf numFmtId="0" fontId="23" fillId="0" borderId="28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7" borderId="23" xfId="0" applyFont="1" applyFill="1" applyBorder="1" applyAlignment="1" applyProtection="1">
      <alignment horizontal="center" vertical="center" wrapText="1"/>
    </xf>
    <xf numFmtId="0" fontId="23" fillId="7" borderId="24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vertical="top" wrapText="1"/>
    </xf>
    <xf numFmtId="0" fontId="24" fillId="0" borderId="16" xfId="0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0" borderId="12" xfId="0" applyFont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0" fontId="24" fillId="0" borderId="15" xfId="0" applyFont="1" applyBorder="1" applyAlignment="1">
      <alignment vertical="top" wrapText="1"/>
    </xf>
    <xf numFmtId="0" fontId="24" fillId="0" borderId="14" xfId="0" applyFont="1" applyBorder="1" applyAlignment="1">
      <alignment vertical="top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8" fillId="0" borderId="11" xfId="0" applyFont="1" applyFill="1" applyBorder="1" applyAlignment="1">
      <alignment horizontal="right" vertical="center"/>
    </xf>
    <xf numFmtId="0" fontId="24" fillId="0" borderId="0" xfId="0" applyFont="1" applyBorder="1" applyAlignment="1">
      <alignment horizontal="right"/>
    </xf>
    <xf numFmtId="0" fontId="24" fillId="0" borderId="12" xfId="0" applyFont="1" applyBorder="1" applyAlignment="1">
      <alignment horizontal="right"/>
    </xf>
    <xf numFmtId="0" fontId="8" fillId="0" borderId="13" xfId="0" applyFont="1" applyFill="1" applyBorder="1" applyAlignment="1">
      <alignment horizontal="right" vertical="center"/>
    </xf>
    <xf numFmtId="0" fontId="24" fillId="0" borderId="15" xfId="0" applyFont="1" applyBorder="1" applyAlignment="1">
      <alignment horizontal="right"/>
    </xf>
    <xf numFmtId="0" fontId="24" fillId="0" borderId="14" xfId="0" applyFont="1" applyBorder="1" applyAlignment="1">
      <alignment horizontal="right"/>
    </xf>
    <xf numFmtId="0" fontId="19" fillId="0" borderId="13" xfId="0" applyFont="1" applyFill="1" applyBorder="1" applyAlignment="1">
      <alignment horizontal="center" vertical="center"/>
    </xf>
    <xf numFmtId="0" fontId="20" fillId="0" borderId="15" xfId="0" applyFont="1" applyBorder="1" applyAlignment="1"/>
    <xf numFmtId="0" fontId="20" fillId="0" borderId="14" xfId="0" applyFont="1" applyBorder="1" applyAlignment="1"/>
    <xf numFmtId="0" fontId="23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/>
    <xf numFmtId="0" fontId="19" fillId="0" borderId="6" xfId="0" applyFont="1" applyFill="1" applyBorder="1" applyAlignment="1">
      <alignment horizontal="center" vertical="center"/>
    </xf>
    <xf numFmtId="0" fontId="20" fillId="0" borderId="8" xfId="0" applyFont="1" applyBorder="1" applyAlignment="1"/>
    <xf numFmtId="0" fontId="20" fillId="0" borderId="7" xfId="0" applyFont="1" applyBorder="1" applyAlignment="1"/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21" xfId="0" applyFont="1" applyFill="1" applyBorder="1" applyAlignment="1" applyProtection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0</xdr:row>
      <xdr:rowOff>565150</xdr:rowOff>
    </xdr:from>
    <xdr:to>
      <xdr:col>13</xdr:col>
      <xdr:colOff>552450</xdr:colOff>
      <xdr:row>4</xdr:row>
      <xdr:rowOff>0</xdr:rowOff>
    </xdr:to>
    <xdr:sp macro="" textlink="">
      <xdr:nvSpPr>
        <xdr:cNvPr id="2" name="語音泡泡: 圓角矩形 1">
          <a:extLst>
            <a:ext uri="{FF2B5EF4-FFF2-40B4-BE49-F238E27FC236}">
              <a16:creationId xmlns:a16="http://schemas.microsoft.com/office/drawing/2014/main" id="{24AEF60F-4C6D-46CD-A777-D61483818CA3}"/>
            </a:ext>
          </a:extLst>
        </xdr:cNvPr>
        <xdr:cNvSpPr/>
      </xdr:nvSpPr>
      <xdr:spPr>
        <a:xfrm>
          <a:off x="7010400" y="565150"/>
          <a:ext cx="2813050" cy="1149350"/>
        </a:xfrm>
        <a:prstGeom prst="wedgeRoundRectCallout">
          <a:avLst>
            <a:gd name="adj1" fmla="val -67857"/>
            <a:gd name="adj2" fmla="val -2627"/>
            <a:gd name="adj3" fmla="val 1666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黑框內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各級別得獎件數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及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總計得分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，數字會依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在學期間得獎記錄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內容自動帶出，不用填寫！</a:t>
          </a:r>
        </a:p>
      </xdr:txBody>
    </xdr:sp>
    <xdr:clientData/>
  </xdr:twoCellAnchor>
  <xdr:twoCellAnchor>
    <xdr:from>
      <xdr:col>9</xdr:col>
      <xdr:colOff>0</xdr:colOff>
      <xdr:row>20</xdr:row>
      <xdr:rowOff>273050</xdr:rowOff>
    </xdr:from>
    <xdr:to>
      <xdr:col>13</xdr:col>
      <xdr:colOff>546100</xdr:colOff>
      <xdr:row>28</xdr:row>
      <xdr:rowOff>38100</xdr:rowOff>
    </xdr:to>
    <xdr:sp macro="" textlink="">
      <xdr:nvSpPr>
        <xdr:cNvPr id="3" name="語音泡泡: 圓角矩形 2">
          <a:extLst>
            <a:ext uri="{FF2B5EF4-FFF2-40B4-BE49-F238E27FC236}">
              <a16:creationId xmlns:a16="http://schemas.microsoft.com/office/drawing/2014/main" id="{EB248C70-AEE7-422C-B607-FEA12A2D0AD6}"/>
            </a:ext>
          </a:extLst>
        </xdr:cNvPr>
        <xdr:cNvSpPr/>
      </xdr:nvSpPr>
      <xdr:spPr>
        <a:xfrm>
          <a:off x="7035800" y="10560050"/>
          <a:ext cx="2781300" cy="1657350"/>
        </a:xfrm>
        <a:prstGeom prst="wedgeRoundRectCallout">
          <a:avLst>
            <a:gd name="adj1" fmla="val -70161"/>
            <a:gd name="adj2" fmla="val -37178"/>
            <a:gd name="adj3" fmla="val 16667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級別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獎別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名次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請點選儲存格，用「下拉選單」選取，會自動帶出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得分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，若表格編號不夠填寫請自行複製延伸，表格編號過多可自行刪除。</a:t>
          </a:r>
        </a:p>
      </xdr:txBody>
    </xdr:sp>
    <xdr:clientData/>
  </xdr:twoCellAnchor>
  <xdr:twoCellAnchor>
    <xdr:from>
      <xdr:col>9</xdr:col>
      <xdr:colOff>0</xdr:colOff>
      <xdr:row>7</xdr:row>
      <xdr:rowOff>190500</xdr:rowOff>
    </xdr:from>
    <xdr:to>
      <xdr:col>14</xdr:col>
      <xdr:colOff>19050</xdr:colOff>
      <xdr:row>9</xdr:row>
      <xdr:rowOff>590550</xdr:rowOff>
    </xdr:to>
    <xdr:sp macro="" textlink="">
      <xdr:nvSpPr>
        <xdr:cNvPr id="4" name="語音泡泡: 圓角矩形 3">
          <a:extLst>
            <a:ext uri="{FF2B5EF4-FFF2-40B4-BE49-F238E27FC236}">
              <a16:creationId xmlns:a16="http://schemas.microsoft.com/office/drawing/2014/main" id="{F2C417DA-57F5-41FF-B415-A79298616792}"/>
            </a:ext>
          </a:extLst>
        </xdr:cNvPr>
        <xdr:cNvSpPr/>
      </xdr:nvSpPr>
      <xdr:spPr>
        <a:xfrm>
          <a:off x="7035800" y="3048000"/>
          <a:ext cx="2813050" cy="1657350"/>
        </a:xfrm>
        <a:prstGeom prst="wedgeRoundRectCallout">
          <a:avLst>
            <a:gd name="adj1" fmla="val -69247"/>
            <a:gd name="adj2" fmla="val -27776"/>
            <a:gd name="adj3" fmla="val 16667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1.【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具體事蹟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敘述以不超過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300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字為限。</a:t>
          </a:r>
        </a:p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2.【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推薦類別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如為「綜合類」，請另繕打於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A4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規格紙本詳細說明，並於本欄位註明「詳如附件」。</a:t>
          </a:r>
          <a:endParaRPr lang="zh-TW" altLang="en-US" sz="1400" b="1">
            <a:latin typeface="新細明體" panose="02020500000000000000" pitchFamily="18" charset="-120"/>
            <a:ea typeface="新細明體" panose="02020500000000000000" pitchFamily="18" charset="-120"/>
          </a:endParaRPr>
        </a:p>
      </xdr:txBody>
    </xdr:sp>
    <xdr:clientData/>
  </xdr:twoCellAnchor>
  <xdr:twoCellAnchor>
    <xdr:from>
      <xdr:col>9</xdr:col>
      <xdr:colOff>6350</xdr:colOff>
      <xdr:row>5</xdr:row>
      <xdr:rowOff>6350</xdr:rowOff>
    </xdr:from>
    <xdr:to>
      <xdr:col>14</xdr:col>
      <xdr:colOff>12700</xdr:colOff>
      <xdr:row>6</xdr:row>
      <xdr:rowOff>254000</xdr:rowOff>
    </xdr:to>
    <xdr:sp macro="" textlink="">
      <xdr:nvSpPr>
        <xdr:cNvPr id="5" name="語音泡泡: 圓角矩形 4">
          <a:extLst>
            <a:ext uri="{FF2B5EF4-FFF2-40B4-BE49-F238E27FC236}">
              <a16:creationId xmlns:a16="http://schemas.microsoft.com/office/drawing/2014/main" id="{BD26BD66-8A1A-411B-9ED9-1837DD6D5707}"/>
            </a:ext>
          </a:extLst>
        </xdr:cNvPr>
        <xdr:cNvSpPr/>
      </xdr:nvSpPr>
      <xdr:spPr>
        <a:xfrm>
          <a:off x="7042150" y="2101850"/>
          <a:ext cx="2800350" cy="628650"/>
        </a:xfrm>
        <a:prstGeom prst="wedgeRoundRectCallout">
          <a:avLst>
            <a:gd name="adj1" fmla="val -67917"/>
            <a:gd name="adj2" fmla="val 10563"/>
            <a:gd name="adj3" fmla="val 16667"/>
          </a:avLst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推薦類別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請點選儲存格，用「下拉選單」選取。</a:t>
          </a:r>
        </a:p>
      </xdr:txBody>
    </xdr:sp>
    <xdr:clientData/>
  </xdr:twoCellAnchor>
  <xdr:twoCellAnchor>
    <xdr:from>
      <xdr:col>9</xdr:col>
      <xdr:colOff>6350</xdr:colOff>
      <xdr:row>72</xdr:row>
      <xdr:rowOff>6350</xdr:rowOff>
    </xdr:from>
    <xdr:to>
      <xdr:col>13</xdr:col>
      <xdr:colOff>552450</xdr:colOff>
      <xdr:row>73</xdr:row>
      <xdr:rowOff>31750</xdr:rowOff>
    </xdr:to>
    <xdr:sp macro="" textlink="">
      <xdr:nvSpPr>
        <xdr:cNvPr id="6" name="語音泡泡: 圓角矩形 5">
          <a:extLst>
            <a:ext uri="{FF2B5EF4-FFF2-40B4-BE49-F238E27FC236}">
              <a16:creationId xmlns:a16="http://schemas.microsoft.com/office/drawing/2014/main" id="{34FE132A-886C-42FE-A82C-26B40518355E}"/>
            </a:ext>
          </a:extLst>
        </xdr:cNvPr>
        <xdr:cNvSpPr/>
      </xdr:nvSpPr>
      <xdr:spPr>
        <a:xfrm>
          <a:off x="7042150" y="24491950"/>
          <a:ext cx="2781300" cy="406400"/>
        </a:xfrm>
        <a:prstGeom prst="wedgeRoundRectCallout">
          <a:avLst>
            <a:gd name="adj1" fmla="val -69247"/>
            <a:gd name="adj2" fmla="val 9724"/>
            <a:gd name="adj3" fmla="val 16667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填表說明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請務必詳閱！</a:t>
          </a:r>
          <a:endParaRPr lang="zh-TW" altLang="en-US" sz="1400" b="1">
            <a:latin typeface="新細明體" panose="02020500000000000000" pitchFamily="18" charset="-120"/>
            <a:ea typeface="新細明體" panose="02020500000000000000" pitchFamily="18" charset="-12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0</xdr:row>
      <xdr:rowOff>565150</xdr:rowOff>
    </xdr:from>
    <xdr:to>
      <xdr:col>13</xdr:col>
      <xdr:colOff>552450</xdr:colOff>
      <xdr:row>4</xdr:row>
      <xdr:rowOff>0</xdr:rowOff>
    </xdr:to>
    <xdr:sp macro="" textlink="">
      <xdr:nvSpPr>
        <xdr:cNvPr id="2" name="語音泡泡: 圓角矩形 1">
          <a:extLst>
            <a:ext uri="{FF2B5EF4-FFF2-40B4-BE49-F238E27FC236}">
              <a16:creationId xmlns:a16="http://schemas.microsoft.com/office/drawing/2014/main" id="{25E4DB2F-0EF9-4F7B-B440-9783E0BDADF9}"/>
            </a:ext>
          </a:extLst>
        </xdr:cNvPr>
        <xdr:cNvSpPr/>
      </xdr:nvSpPr>
      <xdr:spPr>
        <a:xfrm>
          <a:off x="7010400" y="565150"/>
          <a:ext cx="2813050" cy="1149350"/>
        </a:xfrm>
        <a:prstGeom prst="wedgeRoundRectCallout">
          <a:avLst>
            <a:gd name="adj1" fmla="val -67857"/>
            <a:gd name="adj2" fmla="val -2627"/>
            <a:gd name="adj3" fmla="val 16667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黑框內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各級別得獎件數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及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總計得分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，數字會依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在學期間得獎記錄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內容自動帶出，不用填寫！</a:t>
          </a:r>
        </a:p>
      </xdr:txBody>
    </xdr:sp>
    <xdr:clientData/>
  </xdr:twoCellAnchor>
  <xdr:twoCellAnchor>
    <xdr:from>
      <xdr:col>9</xdr:col>
      <xdr:colOff>0</xdr:colOff>
      <xdr:row>20</xdr:row>
      <xdr:rowOff>273050</xdr:rowOff>
    </xdr:from>
    <xdr:to>
      <xdr:col>13</xdr:col>
      <xdr:colOff>546100</xdr:colOff>
      <xdr:row>24</xdr:row>
      <xdr:rowOff>19050</xdr:rowOff>
    </xdr:to>
    <xdr:sp macro="" textlink="">
      <xdr:nvSpPr>
        <xdr:cNvPr id="4" name="語音泡泡: 圓角矩形 3">
          <a:extLst>
            <a:ext uri="{FF2B5EF4-FFF2-40B4-BE49-F238E27FC236}">
              <a16:creationId xmlns:a16="http://schemas.microsoft.com/office/drawing/2014/main" id="{3A8BC3D3-5A6C-48E0-A33E-AF2E7388C72F}"/>
            </a:ext>
          </a:extLst>
        </xdr:cNvPr>
        <xdr:cNvSpPr/>
      </xdr:nvSpPr>
      <xdr:spPr>
        <a:xfrm>
          <a:off x="7035800" y="10560050"/>
          <a:ext cx="2781300" cy="1638300"/>
        </a:xfrm>
        <a:prstGeom prst="wedgeRoundRectCallout">
          <a:avLst>
            <a:gd name="adj1" fmla="val -70161"/>
            <a:gd name="adj2" fmla="val -37178"/>
            <a:gd name="adj3" fmla="val 16667"/>
          </a:avLst>
        </a:prstGeom>
        <a:solidFill>
          <a:schemeClr val="accent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級別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獎別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名次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請點選儲存格，用「下拉選單」選取，會自動帶出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得分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，若表格編號不夠填寫請自行複製延伸，表格編號過多可自行刪除。</a:t>
          </a:r>
        </a:p>
      </xdr:txBody>
    </xdr:sp>
    <xdr:clientData/>
  </xdr:twoCellAnchor>
  <xdr:twoCellAnchor>
    <xdr:from>
      <xdr:col>9</xdr:col>
      <xdr:colOff>0</xdr:colOff>
      <xdr:row>7</xdr:row>
      <xdr:rowOff>190500</xdr:rowOff>
    </xdr:from>
    <xdr:to>
      <xdr:col>14</xdr:col>
      <xdr:colOff>19050</xdr:colOff>
      <xdr:row>9</xdr:row>
      <xdr:rowOff>590550</xdr:rowOff>
    </xdr:to>
    <xdr:sp macro="" textlink="">
      <xdr:nvSpPr>
        <xdr:cNvPr id="6" name="語音泡泡: 圓角矩形 5">
          <a:extLst>
            <a:ext uri="{FF2B5EF4-FFF2-40B4-BE49-F238E27FC236}">
              <a16:creationId xmlns:a16="http://schemas.microsoft.com/office/drawing/2014/main" id="{BCD13702-227B-47F3-9AEB-73C79021079A}"/>
            </a:ext>
          </a:extLst>
        </xdr:cNvPr>
        <xdr:cNvSpPr/>
      </xdr:nvSpPr>
      <xdr:spPr>
        <a:xfrm>
          <a:off x="7035800" y="3048000"/>
          <a:ext cx="2813050" cy="1657350"/>
        </a:xfrm>
        <a:prstGeom prst="wedgeRoundRectCallout">
          <a:avLst>
            <a:gd name="adj1" fmla="val -69247"/>
            <a:gd name="adj2" fmla="val -27776"/>
            <a:gd name="adj3" fmla="val 16667"/>
          </a:avLst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1.【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具體事蹟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敘述以不超過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300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字為限。</a:t>
          </a:r>
        </a:p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2.【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推薦類別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如為「綜合類」，請另繕打於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A4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規格紙本詳細說明，並於本欄位註明「詳如附件」。</a:t>
          </a:r>
          <a:endParaRPr lang="zh-TW" altLang="en-US" sz="1400" b="1">
            <a:latin typeface="新細明體" panose="02020500000000000000" pitchFamily="18" charset="-120"/>
            <a:ea typeface="新細明體" panose="02020500000000000000" pitchFamily="18" charset="-120"/>
          </a:endParaRPr>
        </a:p>
      </xdr:txBody>
    </xdr:sp>
    <xdr:clientData/>
  </xdr:twoCellAnchor>
  <xdr:twoCellAnchor>
    <xdr:from>
      <xdr:col>9</xdr:col>
      <xdr:colOff>6350</xdr:colOff>
      <xdr:row>5</xdr:row>
      <xdr:rowOff>6350</xdr:rowOff>
    </xdr:from>
    <xdr:to>
      <xdr:col>14</xdr:col>
      <xdr:colOff>12700</xdr:colOff>
      <xdr:row>6</xdr:row>
      <xdr:rowOff>254000</xdr:rowOff>
    </xdr:to>
    <xdr:sp macro="" textlink="">
      <xdr:nvSpPr>
        <xdr:cNvPr id="7" name="語音泡泡: 圓角矩形 6">
          <a:extLst>
            <a:ext uri="{FF2B5EF4-FFF2-40B4-BE49-F238E27FC236}">
              <a16:creationId xmlns:a16="http://schemas.microsoft.com/office/drawing/2014/main" id="{2CE15108-169A-414B-8BC8-7EDEB6480DD6}"/>
            </a:ext>
          </a:extLst>
        </xdr:cNvPr>
        <xdr:cNvSpPr/>
      </xdr:nvSpPr>
      <xdr:spPr>
        <a:xfrm>
          <a:off x="7042150" y="2101850"/>
          <a:ext cx="2800350" cy="628650"/>
        </a:xfrm>
        <a:prstGeom prst="wedgeRoundRectCallout">
          <a:avLst>
            <a:gd name="adj1" fmla="val -67917"/>
            <a:gd name="adj2" fmla="val 10563"/>
            <a:gd name="adj3" fmla="val 16667"/>
          </a:avLst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推薦類別</a:t>
          </a:r>
          <a:r>
            <a:rPr lang="en-US" altLang="zh-TW" sz="1400" b="1">
              <a:latin typeface="新細明體" panose="02020500000000000000" pitchFamily="18" charset="-120"/>
              <a:ea typeface="新細明體" panose="02020500000000000000" pitchFamily="18" charset="-120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新細明體" panose="02020500000000000000" pitchFamily="18" charset="-120"/>
            </a:rPr>
            <a:t>請點選儲存格，用「下拉選單」選取。</a:t>
          </a:r>
        </a:p>
      </xdr:txBody>
    </xdr:sp>
    <xdr:clientData/>
  </xdr:twoCellAnchor>
  <xdr:twoCellAnchor>
    <xdr:from>
      <xdr:col>9</xdr:col>
      <xdr:colOff>6350</xdr:colOff>
      <xdr:row>42</xdr:row>
      <xdr:rowOff>6350</xdr:rowOff>
    </xdr:from>
    <xdr:to>
      <xdr:col>13</xdr:col>
      <xdr:colOff>552450</xdr:colOff>
      <xdr:row>43</xdr:row>
      <xdr:rowOff>31750</xdr:rowOff>
    </xdr:to>
    <xdr:sp macro="" textlink="">
      <xdr:nvSpPr>
        <xdr:cNvPr id="8" name="語音泡泡: 圓角矩形 7">
          <a:extLst>
            <a:ext uri="{FF2B5EF4-FFF2-40B4-BE49-F238E27FC236}">
              <a16:creationId xmlns:a16="http://schemas.microsoft.com/office/drawing/2014/main" id="{541D1388-47BD-4368-B18C-A93E532A1F26}"/>
            </a:ext>
          </a:extLst>
        </xdr:cNvPr>
        <xdr:cNvSpPr/>
      </xdr:nvSpPr>
      <xdr:spPr>
        <a:xfrm>
          <a:off x="7042150" y="7397750"/>
          <a:ext cx="2781300" cy="406400"/>
        </a:xfrm>
        <a:prstGeom prst="wedgeRoundRectCallout">
          <a:avLst>
            <a:gd name="adj1" fmla="val -69247"/>
            <a:gd name="adj2" fmla="val 9724"/>
            <a:gd name="adj3" fmla="val 16667"/>
          </a:avLst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zh-TW" sz="1400" b="1">
              <a:latin typeface="新細明體" panose="02020500000000000000" pitchFamily="18" charset="-120"/>
              <a:ea typeface="+mn-ea"/>
            </a:rPr>
            <a:t>【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填表說明</a:t>
          </a:r>
          <a:r>
            <a:rPr lang="en-US" altLang="zh-TW" sz="1400" b="1">
              <a:latin typeface="新細明體" panose="02020500000000000000" pitchFamily="18" charset="-120"/>
              <a:ea typeface="+mn-ea"/>
            </a:rPr>
            <a:t>】</a:t>
          </a:r>
          <a:r>
            <a:rPr lang="zh-TW" altLang="en-US" sz="1400" b="1">
              <a:latin typeface="新細明體" panose="02020500000000000000" pitchFamily="18" charset="-120"/>
              <a:ea typeface="+mn-ea"/>
            </a:rPr>
            <a:t>請務必詳閱！</a:t>
          </a:r>
          <a:endParaRPr lang="zh-TW" altLang="en-US" sz="1400" b="1">
            <a:latin typeface="新細明體" panose="02020500000000000000" pitchFamily="18" charset="-120"/>
            <a:ea typeface="新細明體" panose="02020500000000000000" pitchFamily="18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6AD8-0E28-4FED-A724-98C34B2DEE82}">
  <dimension ref="A1:N77"/>
  <sheetViews>
    <sheetView tabSelected="1" topLeftCell="A19" zoomScaleNormal="100" workbookViewId="0">
      <selection activeCell="E25" sqref="E25"/>
    </sheetView>
  </sheetViews>
  <sheetFormatPr defaultRowHeight="15.75" x14ac:dyDescent="0.25"/>
  <cols>
    <col min="1" max="1" width="7" style="39" customWidth="1"/>
    <col min="2" max="2" width="7" style="35" customWidth="1"/>
    <col min="3" max="3" width="12" style="35" customWidth="1"/>
    <col min="4" max="4" width="32" style="38" customWidth="1"/>
    <col min="5" max="5" width="7" style="35" customWidth="1"/>
    <col min="6" max="6" width="18" style="38" customWidth="1"/>
    <col min="7" max="7" width="12" style="38" customWidth="1"/>
    <col min="8" max="8" width="7" style="37" customWidth="1"/>
    <col min="9" max="9" width="8.85546875" style="34"/>
  </cols>
  <sheetData>
    <row r="1" spans="1:14" s="32" customFormat="1" ht="45" customHeight="1" thickBot="1" x14ac:dyDescent="0.45">
      <c r="A1" s="73" t="s">
        <v>0</v>
      </c>
      <c r="B1" s="74"/>
      <c r="C1" s="74"/>
      <c r="D1" s="74"/>
      <c r="E1" s="75"/>
      <c r="F1" s="75"/>
      <c r="G1" s="75"/>
      <c r="H1" s="75"/>
      <c r="I1" s="33"/>
      <c r="K1" s="55"/>
      <c r="L1" s="55" t="s">
        <v>97</v>
      </c>
    </row>
    <row r="2" spans="1:14" s="28" customFormat="1" ht="30" customHeight="1" thickTop="1" x14ac:dyDescent="0.4">
      <c r="A2" s="76" t="s">
        <v>56</v>
      </c>
      <c r="B2" s="76"/>
      <c r="C2" s="77"/>
      <c r="D2" s="59" t="s">
        <v>109</v>
      </c>
      <c r="E2" s="78" t="s">
        <v>110</v>
      </c>
      <c r="F2" s="79"/>
      <c r="G2" s="80">
        <f>COUNTIF(B22:B71,"校級")</f>
        <v>0</v>
      </c>
      <c r="H2" s="81"/>
      <c r="J2" s="32"/>
      <c r="K2" s="32"/>
      <c r="L2" s="32"/>
      <c r="M2" s="32"/>
      <c r="N2" s="32"/>
    </row>
    <row r="3" spans="1:14" s="28" customFormat="1" ht="30" customHeight="1" x14ac:dyDescent="0.4">
      <c r="A3" s="76" t="s">
        <v>57</v>
      </c>
      <c r="B3" s="76"/>
      <c r="C3" s="77"/>
      <c r="D3" s="59"/>
      <c r="E3" s="82" t="s">
        <v>91</v>
      </c>
      <c r="F3" s="83"/>
      <c r="G3" s="84">
        <f>COUNTIF(B22:B71,"縣市")</f>
        <v>0</v>
      </c>
      <c r="H3" s="85"/>
      <c r="I3" s="46"/>
      <c r="J3" s="32"/>
      <c r="K3" s="32"/>
      <c r="L3" s="32"/>
      <c r="M3" s="32"/>
      <c r="N3" s="32"/>
    </row>
    <row r="4" spans="1:14" s="28" customFormat="1" ht="30" customHeight="1" x14ac:dyDescent="0.25">
      <c r="A4" s="76" t="s">
        <v>1</v>
      </c>
      <c r="B4" s="76"/>
      <c r="C4" s="77"/>
      <c r="D4" s="59"/>
      <c r="E4" s="82" t="s">
        <v>92</v>
      </c>
      <c r="F4" s="83"/>
      <c r="G4" s="84">
        <f>COUNTIF(B22:B71,"全國")</f>
        <v>0</v>
      </c>
      <c r="H4" s="85"/>
      <c r="I4" s="46"/>
    </row>
    <row r="5" spans="1:14" s="54" customFormat="1" ht="30" customHeight="1" x14ac:dyDescent="0.25">
      <c r="A5" s="86" t="s">
        <v>69</v>
      </c>
      <c r="B5" s="87"/>
      <c r="C5" s="87"/>
      <c r="D5" s="88"/>
      <c r="E5" s="82" t="s">
        <v>93</v>
      </c>
      <c r="F5" s="83"/>
      <c r="G5" s="84">
        <f>COUNTIF(B22:B71,"國際")</f>
        <v>0</v>
      </c>
      <c r="H5" s="85"/>
      <c r="I5" s="46"/>
      <c r="J5" s="28"/>
      <c r="K5" s="28"/>
      <c r="L5" s="28"/>
      <c r="M5" s="28"/>
    </row>
    <row r="6" spans="1:14" s="54" customFormat="1" ht="30" customHeight="1" thickBot="1" x14ac:dyDescent="0.3">
      <c r="A6" s="87"/>
      <c r="B6" s="87"/>
      <c r="C6" s="87"/>
      <c r="D6" s="89"/>
      <c r="E6" s="90" t="s">
        <v>96</v>
      </c>
      <c r="F6" s="91"/>
      <c r="G6" s="92">
        <f>SUM(H22:H71)</f>
        <v>0</v>
      </c>
      <c r="H6" s="93"/>
      <c r="I6" s="56" t="s">
        <v>98</v>
      </c>
      <c r="J6" s="52"/>
      <c r="K6" s="52"/>
      <c r="L6" s="52"/>
      <c r="M6" s="53"/>
    </row>
    <row r="7" spans="1:14" s="13" customFormat="1" ht="30" customHeight="1" thickTop="1" x14ac:dyDescent="0.25">
      <c r="A7" s="103" t="s">
        <v>82</v>
      </c>
      <c r="B7" s="104"/>
      <c r="C7" s="104"/>
      <c r="D7" s="104"/>
      <c r="E7" s="105"/>
      <c r="F7" s="105"/>
      <c r="G7" s="105"/>
      <c r="H7" s="106"/>
      <c r="I7" s="29"/>
    </row>
    <row r="8" spans="1:14" s="42" customFormat="1" ht="49.5" customHeight="1" x14ac:dyDescent="0.25">
      <c r="A8" s="107"/>
      <c r="B8" s="108"/>
      <c r="C8" s="108"/>
      <c r="D8" s="108"/>
      <c r="E8" s="108"/>
      <c r="F8" s="108"/>
      <c r="G8" s="108"/>
      <c r="H8" s="109"/>
      <c r="I8" s="29"/>
      <c r="J8" s="13"/>
      <c r="K8" s="13"/>
      <c r="L8" s="13"/>
      <c r="M8" s="13"/>
    </row>
    <row r="9" spans="1:14" s="13" customFormat="1" ht="49.5" customHeight="1" x14ac:dyDescent="0.25">
      <c r="A9" s="110"/>
      <c r="B9" s="111"/>
      <c r="C9" s="111"/>
      <c r="D9" s="111"/>
      <c r="E9" s="111"/>
      <c r="F9" s="111"/>
      <c r="G9" s="111"/>
      <c r="H9" s="112"/>
      <c r="I9" s="50"/>
      <c r="J9" s="51"/>
      <c r="K9" s="51"/>
      <c r="L9" s="51"/>
      <c r="M9" s="51"/>
    </row>
    <row r="10" spans="1:14" s="13" customFormat="1" ht="49.5" customHeight="1" x14ac:dyDescent="0.25">
      <c r="A10" s="110"/>
      <c r="B10" s="111"/>
      <c r="C10" s="111"/>
      <c r="D10" s="111"/>
      <c r="E10" s="111"/>
      <c r="F10" s="111"/>
      <c r="G10" s="111"/>
      <c r="H10" s="112"/>
      <c r="I10" s="58"/>
      <c r="J10" s="51"/>
      <c r="K10" s="51"/>
      <c r="L10" s="51"/>
      <c r="M10" s="51"/>
    </row>
    <row r="11" spans="1:14" s="13" customFormat="1" ht="49.5" customHeight="1" x14ac:dyDescent="0.25">
      <c r="A11" s="110"/>
      <c r="B11" s="111"/>
      <c r="C11" s="111"/>
      <c r="D11" s="111"/>
      <c r="E11" s="111"/>
      <c r="F11" s="111"/>
      <c r="G11" s="111"/>
      <c r="H11" s="112"/>
      <c r="I11" s="29"/>
    </row>
    <row r="12" spans="1:14" s="13" customFormat="1" ht="49.5" customHeight="1" x14ac:dyDescent="0.25">
      <c r="A12" s="110"/>
      <c r="B12" s="111"/>
      <c r="C12" s="111"/>
      <c r="D12" s="111"/>
      <c r="E12" s="111"/>
      <c r="F12" s="111"/>
      <c r="G12" s="111"/>
      <c r="H12" s="112"/>
      <c r="I12" s="29"/>
    </row>
    <row r="13" spans="1:14" s="13" customFormat="1" ht="49.5" customHeight="1" x14ac:dyDescent="0.25">
      <c r="A13" s="110"/>
      <c r="B13" s="111"/>
      <c r="C13" s="111"/>
      <c r="D13" s="111"/>
      <c r="E13" s="111"/>
      <c r="F13" s="111"/>
      <c r="G13" s="111"/>
      <c r="H13" s="112"/>
      <c r="I13" s="29"/>
    </row>
    <row r="14" spans="1:14" s="13" customFormat="1" ht="49.5" customHeight="1" x14ac:dyDescent="0.25">
      <c r="A14" s="110"/>
      <c r="B14" s="111"/>
      <c r="C14" s="111"/>
      <c r="D14" s="111"/>
      <c r="E14" s="111"/>
      <c r="F14" s="111"/>
      <c r="G14" s="111"/>
      <c r="H14" s="112"/>
      <c r="I14" s="29"/>
    </row>
    <row r="15" spans="1:14" s="13" customFormat="1" ht="49.5" customHeight="1" x14ac:dyDescent="0.25">
      <c r="A15" s="110"/>
      <c r="B15" s="111"/>
      <c r="C15" s="111"/>
      <c r="D15" s="111"/>
      <c r="E15" s="111"/>
      <c r="F15" s="111"/>
      <c r="G15" s="111"/>
      <c r="H15" s="112"/>
      <c r="I15" s="29"/>
    </row>
    <row r="16" spans="1:14" s="13" customFormat="1" ht="49.5" customHeight="1" x14ac:dyDescent="0.25">
      <c r="A16" s="110"/>
      <c r="B16" s="111"/>
      <c r="C16" s="111"/>
      <c r="D16" s="111"/>
      <c r="E16" s="111"/>
      <c r="F16" s="111"/>
      <c r="G16" s="111"/>
      <c r="H16" s="112"/>
      <c r="I16" s="29"/>
    </row>
    <row r="17" spans="1:13" s="13" customFormat="1" ht="49.5" customHeight="1" x14ac:dyDescent="0.25">
      <c r="A17" s="110"/>
      <c r="B17" s="111"/>
      <c r="C17" s="111"/>
      <c r="D17" s="111"/>
      <c r="E17" s="111"/>
      <c r="F17" s="111"/>
      <c r="G17" s="111"/>
      <c r="H17" s="112"/>
      <c r="I17" s="29"/>
    </row>
    <row r="18" spans="1:13" s="13" customFormat="1" ht="30" customHeight="1" x14ac:dyDescent="0.3">
      <c r="A18" s="113" t="s">
        <v>83</v>
      </c>
      <c r="B18" s="114"/>
      <c r="C18" s="114"/>
      <c r="D18" s="114"/>
      <c r="E18" s="114"/>
      <c r="F18" s="114"/>
      <c r="G18" s="114"/>
      <c r="H18" s="115"/>
      <c r="I18" s="29"/>
    </row>
    <row r="19" spans="1:13" s="13" customFormat="1" ht="30" customHeight="1" x14ac:dyDescent="0.3">
      <c r="A19" s="116"/>
      <c r="B19" s="117"/>
      <c r="C19" s="117"/>
      <c r="D19" s="117"/>
      <c r="E19" s="117"/>
      <c r="F19" s="117"/>
      <c r="G19" s="117"/>
      <c r="H19" s="118"/>
      <c r="I19" s="29"/>
    </row>
    <row r="20" spans="1:13" s="13" customFormat="1" ht="30" customHeight="1" x14ac:dyDescent="0.25">
      <c r="A20" s="76" t="s">
        <v>90</v>
      </c>
      <c r="B20" s="76"/>
      <c r="C20" s="76"/>
      <c r="D20" s="76"/>
      <c r="E20" s="76"/>
      <c r="F20" s="76"/>
      <c r="G20" s="76"/>
      <c r="H20" s="76"/>
      <c r="I20" s="29"/>
    </row>
    <row r="21" spans="1:13" s="42" customFormat="1" ht="30" customHeight="1" x14ac:dyDescent="0.25">
      <c r="A21" s="30" t="s">
        <v>17</v>
      </c>
      <c r="B21" s="36" t="s">
        <v>2</v>
      </c>
      <c r="C21" s="36" t="s">
        <v>58</v>
      </c>
      <c r="D21" s="41" t="s">
        <v>4</v>
      </c>
      <c r="E21" s="36" t="s">
        <v>3</v>
      </c>
      <c r="F21" s="41" t="s">
        <v>5</v>
      </c>
      <c r="G21" s="41" t="s">
        <v>6</v>
      </c>
      <c r="H21" s="57" t="s">
        <v>7</v>
      </c>
      <c r="I21" s="29"/>
      <c r="J21" s="13"/>
      <c r="K21" s="13"/>
      <c r="L21" s="13"/>
      <c r="M21" s="13"/>
    </row>
    <row r="22" spans="1:13" s="13" customFormat="1" ht="16.5" x14ac:dyDescent="0.25">
      <c r="A22" s="31">
        <v>1</v>
      </c>
      <c r="B22" s="64"/>
      <c r="C22" s="63"/>
      <c r="D22" s="60"/>
      <c r="E22" s="64"/>
      <c r="F22" s="60"/>
      <c r="G22" s="60"/>
      <c r="H22" s="65" t="str">
        <f>IFERROR(VLOOKUP(B22&amp;C22&amp;E22,積分表!$E:$F,2,0),"")</f>
        <v/>
      </c>
      <c r="I22" s="29"/>
    </row>
    <row r="23" spans="1:13" s="13" customFormat="1" ht="16.5" x14ac:dyDescent="0.25">
      <c r="A23" s="31">
        <v>2</v>
      </c>
      <c r="B23" s="64"/>
      <c r="C23" s="63"/>
      <c r="D23" s="60"/>
      <c r="E23" s="64"/>
      <c r="F23" s="60"/>
      <c r="G23" s="60"/>
      <c r="H23" s="65" t="str">
        <f>IFERROR(VLOOKUP(B23&amp;C23&amp;E23,積分表!$E:$F,2,0),"")</f>
        <v/>
      </c>
      <c r="I23" s="29"/>
    </row>
    <row r="24" spans="1:13" s="13" customFormat="1" ht="16.5" x14ac:dyDescent="0.25">
      <c r="A24" s="31">
        <v>3</v>
      </c>
      <c r="B24" s="64"/>
      <c r="C24" s="63"/>
      <c r="D24" s="60"/>
      <c r="E24" s="64"/>
      <c r="F24" s="60"/>
      <c r="G24" s="60"/>
      <c r="H24" s="65" t="str">
        <f>IFERROR(VLOOKUP(B24&amp;C24&amp;E24,積分表!$E:$F,2,0),"")</f>
        <v/>
      </c>
      <c r="I24" s="29"/>
    </row>
    <row r="25" spans="1:13" s="13" customFormat="1" ht="16.5" x14ac:dyDescent="0.25">
      <c r="A25" s="31">
        <v>4</v>
      </c>
      <c r="B25" s="64"/>
      <c r="C25" s="63"/>
      <c r="D25" s="60"/>
      <c r="E25" s="64"/>
      <c r="F25" s="60"/>
      <c r="G25" s="60"/>
      <c r="H25" s="65" t="str">
        <f>IFERROR(VLOOKUP(B25&amp;C25&amp;E25,積分表!$E:$F,2,0),"")</f>
        <v/>
      </c>
      <c r="I25" s="29"/>
    </row>
    <row r="26" spans="1:13" s="13" customFormat="1" ht="16.5" x14ac:dyDescent="0.25">
      <c r="A26" s="31">
        <v>5</v>
      </c>
      <c r="B26" s="64"/>
      <c r="C26" s="63"/>
      <c r="D26" s="60"/>
      <c r="E26" s="64"/>
      <c r="F26" s="60"/>
      <c r="G26" s="60"/>
      <c r="H26" s="65" t="str">
        <f>IFERROR(VLOOKUP(B26&amp;C26&amp;E26,積分表!$E:$F,2,0),"")</f>
        <v/>
      </c>
      <c r="I26" s="29"/>
    </row>
    <row r="27" spans="1:13" s="13" customFormat="1" ht="16.5" x14ac:dyDescent="0.25">
      <c r="A27" s="31">
        <v>6</v>
      </c>
      <c r="B27" s="64"/>
      <c r="C27" s="63"/>
      <c r="D27" s="60"/>
      <c r="E27" s="64"/>
      <c r="F27" s="60"/>
      <c r="G27" s="60"/>
      <c r="H27" s="65" t="str">
        <f>IFERROR(VLOOKUP(B27&amp;C27&amp;E27,積分表!$E:$F,2,0),"")</f>
        <v/>
      </c>
      <c r="I27" s="29"/>
    </row>
    <row r="28" spans="1:13" s="13" customFormat="1" ht="16.5" x14ac:dyDescent="0.25">
      <c r="A28" s="31">
        <v>7</v>
      </c>
      <c r="B28" s="64"/>
      <c r="C28" s="63"/>
      <c r="D28" s="60"/>
      <c r="E28" s="64"/>
      <c r="F28" s="60"/>
      <c r="G28" s="60"/>
      <c r="H28" s="65" t="str">
        <f>IFERROR(VLOOKUP(B28&amp;C28&amp;E28,積分表!$E:$F,2,0),"")</f>
        <v/>
      </c>
      <c r="I28" s="29"/>
    </row>
    <row r="29" spans="1:13" s="13" customFormat="1" ht="16.5" x14ac:dyDescent="0.25">
      <c r="A29" s="31">
        <v>8</v>
      </c>
      <c r="B29" s="64"/>
      <c r="C29" s="63"/>
      <c r="D29" s="60"/>
      <c r="E29" s="64"/>
      <c r="F29" s="60"/>
      <c r="G29" s="60"/>
      <c r="H29" s="65" t="str">
        <f>IFERROR(VLOOKUP(B29&amp;C29&amp;E29,積分表!$E:$F,2,0),"")</f>
        <v/>
      </c>
      <c r="I29" s="29"/>
    </row>
    <row r="30" spans="1:13" s="13" customFormat="1" ht="16.5" x14ac:dyDescent="0.25">
      <c r="A30" s="31">
        <v>9</v>
      </c>
      <c r="B30" s="64"/>
      <c r="C30" s="63"/>
      <c r="D30" s="60"/>
      <c r="E30" s="64"/>
      <c r="F30" s="60"/>
      <c r="G30" s="60"/>
      <c r="H30" s="65" t="str">
        <f>IFERROR(VLOOKUP(B30&amp;C30&amp;E30,積分表!$E:$F,2,0),"")</f>
        <v/>
      </c>
      <c r="I30" s="29"/>
    </row>
    <row r="31" spans="1:13" s="13" customFormat="1" ht="16.5" x14ac:dyDescent="0.25">
      <c r="A31" s="31">
        <v>10</v>
      </c>
      <c r="B31" s="64"/>
      <c r="C31" s="63"/>
      <c r="D31" s="60"/>
      <c r="E31" s="64"/>
      <c r="F31" s="60"/>
      <c r="G31" s="60"/>
      <c r="H31" s="65" t="str">
        <f>IFERROR(VLOOKUP(B31&amp;C31&amp;E31,積分表!$E:$F,2,0),"")</f>
        <v/>
      </c>
      <c r="I31" s="29"/>
    </row>
    <row r="32" spans="1:13" s="13" customFormat="1" ht="16.5" x14ac:dyDescent="0.25">
      <c r="A32" s="31">
        <v>11</v>
      </c>
      <c r="B32" s="64"/>
      <c r="C32" s="63"/>
      <c r="D32" s="60"/>
      <c r="E32" s="64"/>
      <c r="F32" s="60"/>
      <c r="G32" s="60"/>
      <c r="H32" s="65" t="str">
        <f>IFERROR(VLOOKUP(B32&amp;C32&amp;E32,積分表!$E:$F,2,0),"")</f>
        <v/>
      </c>
      <c r="I32" s="29"/>
    </row>
    <row r="33" spans="1:9" s="13" customFormat="1" ht="16.5" x14ac:dyDescent="0.25">
      <c r="A33" s="31">
        <v>12</v>
      </c>
      <c r="B33" s="64"/>
      <c r="C33" s="63"/>
      <c r="D33" s="60"/>
      <c r="E33" s="64"/>
      <c r="F33" s="60"/>
      <c r="G33" s="60"/>
      <c r="H33" s="65" t="str">
        <f>IFERROR(VLOOKUP(B33&amp;C33&amp;E33,積分表!$E:$F,2,0),"")</f>
        <v/>
      </c>
      <c r="I33" s="29"/>
    </row>
    <row r="34" spans="1:9" s="13" customFormat="1" ht="16.5" x14ac:dyDescent="0.25">
      <c r="A34" s="31">
        <v>13</v>
      </c>
      <c r="B34" s="64"/>
      <c r="C34" s="63"/>
      <c r="D34" s="60"/>
      <c r="E34" s="64"/>
      <c r="F34" s="60"/>
      <c r="G34" s="60"/>
      <c r="H34" s="65" t="str">
        <f>IFERROR(VLOOKUP(B34&amp;C34&amp;E34,積分表!$E:$F,2,0),"")</f>
        <v/>
      </c>
      <c r="I34" s="29"/>
    </row>
    <row r="35" spans="1:9" s="13" customFormat="1" ht="16.5" x14ac:dyDescent="0.25">
      <c r="A35" s="31">
        <v>14</v>
      </c>
      <c r="B35" s="64"/>
      <c r="C35" s="63"/>
      <c r="D35" s="60"/>
      <c r="E35" s="64"/>
      <c r="F35" s="60"/>
      <c r="G35" s="60"/>
      <c r="H35" s="65" t="str">
        <f>IFERROR(VLOOKUP(B35&amp;C35&amp;E35,積分表!$E:$F,2,0),"")</f>
        <v/>
      </c>
      <c r="I35" s="29"/>
    </row>
    <row r="36" spans="1:9" s="13" customFormat="1" ht="16.5" x14ac:dyDescent="0.25">
      <c r="A36" s="31">
        <v>15</v>
      </c>
      <c r="B36" s="64"/>
      <c r="C36" s="63"/>
      <c r="D36" s="60"/>
      <c r="E36" s="64"/>
      <c r="F36" s="60"/>
      <c r="G36" s="60"/>
      <c r="H36" s="65" t="str">
        <f>IFERROR(VLOOKUP(B36&amp;C36&amp;E36,積分表!$E:$F,2,0),"")</f>
        <v/>
      </c>
      <c r="I36" s="29"/>
    </row>
    <row r="37" spans="1:9" s="13" customFormat="1" ht="16.5" x14ac:dyDescent="0.25">
      <c r="A37" s="31">
        <v>16</v>
      </c>
      <c r="B37" s="64"/>
      <c r="C37" s="63"/>
      <c r="D37" s="60"/>
      <c r="E37" s="64"/>
      <c r="F37" s="60"/>
      <c r="G37" s="60"/>
      <c r="H37" s="65" t="str">
        <f>IFERROR(VLOOKUP(B37&amp;C37&amp;E37,積分表!$E:$F,2,0),"")</f>
        <v/>
      </c>
      <c r="I37" s="29"/>
    </row>
    <row r="38" spans="1:9" s="13" customFormat="1" ht="16.5" x14ac:dyDescent="0.25">
      <c r="A38" s="31">
        <v>17</v>
      </c>
      <c r="B38" s="64"/>
      <c r="C38" s="63"/>
      <c r="D38" s="60"/>
      <c r="E38" s="64"/>
      <c r="F38" s="60"/>
      <c r="G38" s="60"/>
      <c r="H38" s="65" t="str">
        <f>IFERROR(VLOOKUP(B38&amp;C38&amp;E38,積分表!$E:$F,2,0),"")</f>
        <v/>
      </c>
      <c r="I38" s="29"/>
    </row>
    <row r="39" spans="1:9" s="13" customFormat="1" ht="16.5" x14ac:dyDescent="0.25">
      <c r="A39" s="31">
        <v>18</v>
      </c>
      <c r="B39" s="64"/>
      <c r="C39" s="63"/>
      <c r="D39" s="60"/>
      <c r="E39" s="64"/>
      <c r="F39" s="60"/>
      <c r="G39" s="60"/>
      <c r="H39" s="65" t="str">
        <f>IFERROR(VLOOKUP(B39&amp;C39&amp;E39,積分表!$E:$F,2,0),"")</f>
        <v/>
      </c>
      <c r="I39" s="29"/>
    </row>
    <row r="40" spans="1:9" s="13" customFormat="1" ht="16.5" x14ac:dyDescent="0.25">
      <c r="A40" s="31">
        <v>19</v>
      </c>
      <c r="B40" s="64"/>
      <c r="C40" s="63"/>
      <c r="D40" s="60"/>
      <c r="E40" s="64"/>
      <c r="F40" s="60"/>
      <c r="G40" s="60"/>
      <c r="H40" s="65" t="str">
        <f>IFERROR(VLOOKUP(B40&amp;C40&amp;E40,積分表!$E:$F,2,0),"")</f>
        <v/>
      </c>
      <c r="I40" s="29"/>
    </row>
    <row r="41" spans="1:9" s="13" customFormat="1" ht="16.5" x14ac:dyDescent="0.25">
      <c r="A41" s="31">
        <v>20</v>
      </c>
      <c r="B41" s="64"/>
      <c r="C41" s="63"/>
      <c r="D41" s="60"/>
      <c r="E41" s="64"/>
      <c r="F41" s="60"/>
      <c r="G41" s="60"/>
      <c r="H41" s="65" t="str">
        <f>IFERROR(VLOOKUP(B41&amp;C41&amp;E41,積分表!$E:$F,2,0),"")</f>
        <v/>
      </c>
      <c r="I41" s="29"/>
    </row>
    <row r="42" spans="1:9" ht="16.5" x14ac:dyDescent="0.25">
      <c r="A42" s="31">
        <v>21</v>
      </c>
      <c r="B42" s="64"/>
      <c r="C42" s="63"/>
      <c r="D42" s="60"/>
      <c r="E42" s="64"/>
      <c r="F42" s="60"/>
      <c r="G42" s="60"/>
      <c r="H42" s="65" t="str">
        <f>IFERROR(VLOOKUP(B42&amp;C42&amp;E42,積分表!$E:$F,2,0),"")</f>
        <v/>
      </c>
      <c r="I42" s="38"/>
    </row>
    <row r="43" spans="1:9" ht="16.5" x14ac:dyDescent="0.25">
      <c r="A43" s="31">
        <v>22</v>
      </c>
      <c r="B43" s="64"/>
      <c r="C43" s="63"/>
      <c r="D43" s="60"/>
      <c r="E43" s="64"/>
      <c r="F43" s="60"/>
      <c r="G43" s="60"/>
      <c r="H43" s="65" t="str">
        <f>IFERROR(VLOOKUP(B43&amp;C43&amp;E43,積分表!$E:$F,2,0),"")</f>
        <v/>
      </c>
    </row>
    <row r="44" spans="1:9" ht="16.5" x14ac:dyDescent="0.25">
      <c r="A44" s="31">
        <v>23</v>
      </c>
      <c r="B44" s="64"/>
      <c r="C44" s="63"/>
      <c r="D44" s="60"/>
      <c r="E44" s="64"/>
      <c r="F44" s="60"/>
      <c r="G44" s="60"/>
      <c r="H44" s="65" t="str">
        <f>IFERROR(VLOOKUP(B44&amp;C44&amp;E44,積分表!$E:$F,2,0),"")</f>
        <v/>
      </c>
    </row>
    <row r="45" spans="1:9" ht="16.5" x14ac:dyDescent="0.25">
      <c r="A45" s="31">
        <v>24</v>
      </c>
      <c r="B45" s="64"/>
      <c r="C45" s="63"/>
      <c r="D45" s="60"/>
      <c r="E45" s="64"/>
      <c r="F45" s="60"/>
      <c r="G45" s="60"/>
      <c r="H45" s="65" t="str">
        <f>IFERROR(VLOOKUP(B45&amp;C45&amp;E45,積分表!$E:$F,2,0),"")</f>
        <v/>
      </c>
    </row>
    <row r="46" spans="1:9" ht="16.5" x14ac:dyDescent="0.25">
      <c r="A46" s="31">
        <v>25</v>
      </c>
      <c r="B46" s="64"/>
      <c r="C46" s="63"/>
      <c r="D46" s="60"/>
      <c r="E46" s="64"/>
      <c r="F46" s="60"/>
      <c r="G46" s="60"/>
      <c r="H46" s="65" t="str">
        <f>IFERROR(VLOOKUP(B46&amp;C46&amp;E46,積分表!$E:$F,2,0),"")</f>
        <v/>
      </c>
    </row>
    <row r="47" spans="1:9" ht="16.5" x14ac:dyDescent="0.25">
      <c r="A47" s="31">
        <v>26</v>
      </c>
      <c r="B47" s="64"/>
      <c r="C47" s="63"/>
      <c r="D47" s="60"/>
      <c r="E47" s="64"/>
      <c r="F47" s="60"/>
      <c r="G47" s="60"/>
      <c r="H47" s="65" t="str">
        <f>IFERROR(VLOOKUP(B47&amp;C47&amp;E47,積分表!$E:$F,2,0),"")</f>
        <v/>
      </c>
    </row>
    <row r="48" spans="1:9" ht="16.5" x14ac:dyDescent="0.25">
      <c r="A48" s="31">
        <v>27</v>
      </c>
      <c r="B48" s="64"/>
      <c r="C48" s="63"/>
      <c r="D48" s="60"/>
      <c r="E48" s="64"/>
      <c r="F48" s="60"/>
      <c r="G48" s="60"/>
      <c r="H48" s="65" t="str">
        <f>IFERROR(VLOOKUP(B48&amp;C48&amp;E48,積分表!$E:$F,2,0),"")</f>
        <v/>
      </c>
    </row>
    <row r="49" spans="1:14" s="34" customFormat="1" ht="16.5" x14ac:dyDescent="0.25">
      <c r="A49" s="31">
        <v>28</v>
      </c>
      <c r="B49" s="64"/>
      <c r="C49" s="63"/>
      <c r="D49" s="60"/>
      <c r="E49" s="64"/>
      <c r="F49" s="60"/>
      <c r="G49" s="60"/>
      <c r="H49" s="65" t="str">
        <f>IFERROR(VLOOKUP(B49&amp;C49&amp;E49,積分表!$E:$F,2,0),"")</f>
        <v/>
      </c>
      <c r="J49"/>
      <c r="K49"/>
      <c r="L49"/>
      <c r="M49"/>
      <c r="N49"/>
    </row>
    <row r="50" spans="1:14" s="34" customFormat="1" ht="16.5" x14ac:dyDescent="0.25">
      <c r="A50" s="31">
        <v>29</v>
      </c>
      <c r="B50" s="64"/>
      <c r="C50" s="63"/>
      <c r="D50" s="60"/>
      <c r="E50" s="64"/>
      <c r="F50" s="60"/>
      <c r="G50" s="60"/>
      <c r="H50" s="65" t="str">
        <f>IFERROR(VLOOKUP(B50&amp;C50&amp;E50,積分表!$E:$F,2,0),"")</f>
        <v/>
      </c>
      <c r="J50"/>
      <c r="K50"/>
      <c r="L50"/>
      <c r="M50"/>
      <c r="N50"/>
    </row>
    <row r="51" spans="1:14" s="34" customFormat="1" ht="16.5" x14ac:dyDescent="0.25">
      <c r="A51" s="31">
        <v>30</v>
      </c>
      <c r="B51" s="64"/>
      <c r="C51" s="63"/>
      <c r="D51" s="60"/>
      <c r="E51" s="64"/>
      <c r="F51" s="60"/>
      <c r="G51" s="60"/>
      <c r="H51" s="65" t="str">
        <f>IFERROR(VLOOKUP(B51&amp;C51&amp;E51,積分表!$E:$F,2,0),"")</f>
        <v/>
      </c>
      <c r="J51"/>
      <c r="K51"/>
      <c r="L51"/>
      <c r="M51"/>
      <c r="N51"/>
    </row>
    <row r="52" spans="1:14" s="34" customFormat="1" ht="16.5" x14ac:dyDescent="0.25">
      <c r="A52" s="31">
        <v>31</v>
      </c>
      <c r="B52" s="64"/>
      <c r="C52" s="63"/>
      <c r="D52" s="60"/>
      <c r="E52" s="64"/>
      <c r="F52" s="60"/>
      <c r="G52" s="60"/>
      <c r="H52" s="65" t="str">
        <f>IFERROR(VLOOKUP(B52&amp;C52&amp;E52,積分表!$E:$F,2,0),"")</f>
        <v/>
      </c>
      <c r="J52"/>
      <c r="K52"/>
      <c r="L52"/>
      <c r="M52"/>
      <c r="N52"/>
    </row>
    <row r="53" spans="1:14" s="34" customFormat="1" ht="16.5" x14ac:dyDescent="0.25">
      <c r="A53" s="31">
        <v>32</v>
      </c>
      <c r="B53" s="64"/>
      <c r="C53" s="63"/>
      <c r="D53" s="60"/>
      <c r="E53" s="64"/>
      <c r="F53" s="60"/>
      <c r="G53" s="60"/>
      <c r="H53" s="65" t="str">
        <f>IFERROR(VLOOKUP(B53&amp;C53&amp;E53,積分表!$E:$F,2,0),"")</f>
        <v/>
      </c>
      <c r="J53"/>
      <c r="K53"/>
      <c r="L53"/>
      <c r="M53"/>
      <c r="N53"/>
    </row>
    <row r="54" spans="1:14" s="34" customFormat="1" ht="16.5" x14ac:dyDescent="0.25">
      <c r="A54" s="31">
        <v>33</v>
      </c>
      <c r="B54" s="64"/>
      <c r="C54" s="63"/>
      <c r="D54" s="60"/>
      <c r="E54" s="64"/>
      <c r="F54" s="60"/>
      <c r="G54" s="60"/>
      <c r="H54" s="65" t="str">
        <f>IFERROR(VLOOKUP(B54&amp;C54&amp;E54,積分表!$E:$F,2,0),"")</f>
        <v/>
      </c>
      <c r="J54"/>
      <c r="K54"/>
      <c r="L54"/>
      <c r="M54"/>
      <c r="N54"/>
    </row>
    <row r="55" spans="1:14" s="34" customFormat="1" ht="16.5" x14ac:dyDescent="0.25">
      <c r="A55" s="31">
        <v>34</v>
      </c>
      <c r="B55" s="64"/>
      <c r="C55" s="63"/>
      <c r="D55" s="60"/>
      <c r="E55" s="64"/>
      <c r="F55" s="60"/>
      <c r="G55" s="60"/>
      <c r="H55" s="65" t="str">
        <f>IFERROR(VLOOKUP(B55&amp;C55&amp;E55,積分表!$E:$F,2,0),"")</f>
        <v/>
      </c>
      <c r="J55"/>
      <c r="K55"/>
      <c r="L55"/>
      <c r="M55"/>
      <c r="N55"/>
    </row>
    <row r="56" spans="1:14" s="34" customFormat="1" ht="16.5" x14ac:dyDescent="0.25">
      <c r="A56" s="31">
        <v>35</v>
      </c>
      <c r="B56" s="64"/>
      <c r="C56" s="63"/>
      <c r="D56" s="60"/>
      <c r="E56" s="64"/>
      <c r="F56" s="60"/>
      <c r="G56" s="60"/>
      <c r="H56" s="65" t="str">
        <f>IFERROR(VLOOKUP(B56&amp;C56&amp;E56,積分表!$E:$F,2,0),"")</f>
        <v/>
      </c>
      <c r="J56"/>
      <c r="K56"/>
      <c r="L56"/>
      <c r="M56"/>
      <c r="N56"/>
    </row>
    <row r="57" spans="1:14" s="34" customFormat="1" ht="16.5" x14ac:dyDescent="0.25">
      <c r="A57" s="31">
        <v>36</v>
      </c>
      <c r="B57" s="64"/>
      <c r="C57" s="63"/>
      <c r="D57" s="60"/>
      <c r="E57" s="64"/>
      <c r="F57" s="60"/>
      <c r="G57" s="60"/>
      <c r="H57" s="65" t="str">
        <f>IFERROR(VLOOKUP(B57&amp;C57&amp;E57,積分表!$E:$F,2,0),"")</f>
        <v/>
      </c>
      <c r="J57"/>
      <c r="K57"/>
      <c r="L57"/>
      <c r="M57"/>
      <c r="N57"/>
    </row>
    <row r="58" spans="1:14" s="34" customFormat="1" ht="16.5" x14ac:dyDescent="0.25">
      <c r="A58" s="31">
        <v>37</v>
      </c>
      <c r="B58" s="64"/>
      <c r="C58" s="63"/>
      <c r="D58" s="60"/>
      <c r="E58" s="64"/>
      <c r="F58" s="60"/>
      <c r="G58" s="60"/>
      <c r="H58" s="65" t="str">
        <f>IFERROR(VLOOKUP(B58&amp;C58&amp;E58,積分表!$E:$F,2,0),"")</f>
        <v/>
      </c>
      <c r="J58"/>
      <c r="K58"/>
      <c r="L58"/>
      <c r="M58"/>
      <c r="N58"/>
    </row>
    <row r="59" spans="1:14" s="34" customFormat="1" ht="16.5" x14ac:dyDescent="0.25">
      <c r="A59" s="31">
        <v>38</v>
      </c>
      <c r="B59" s="64"/>
      <c r="C59" s="63"/>
      <c r="D59" s="60"/>
      <c r="E59" s="64"/>
      <c r="F59" s="60"/>
      <c r="G59" s="60"/>
      <c r="H59" s="65" t="str">
        <f>IFERROR(VLOOKUP(B59&amp;C59&amp;E59,積分表!$E:$F,2,0),"")</f>
        <v/>
      </c>
      <c r="J59"/>
      <c r="K59"/>
      <c r="L59"/>
      <c r="M59"/>
      <c r="N59"/>
    </row>
    <row r="60" spans="1:14" s="34" customFormat="1" ht="16.5" x14ac:dyDescent="0.25">
      <c r="A60" s="31">
        <v>39</v>
      </c>
      <c r="B60" s="64"/>
      <c r="C60" s="63"/>
      <c r="D60" s="60"/>
      <c r="E60" s="64"/>
      <c r="F60" s="60"/>
      <c r="G60" s="60"/>
      <c r="H60" s="65" t="str">
        <f>IFERROR(VLOOKUP(B60&amp;C60&amp;E60,積分表!$E:$F,2,0),"")</f>
        <v/>
      </c>
      <c r="J60"/>
      <c r="K60"/>
      <c r="L60"/>
      <c r="M60"/>
      <c r="N60"/>
    </row>
    <row r="61" spans="1:14" s="34" customFormat="1" ht="16.5" x14ac:dyDescent="0.25">
      <c r="A61" s="31">
        <v>40</v>
      </c>
      <c r="B61" s="64"/>
      <c r="C61" s="63"/>
      <c r="D61" s="60"/>
      <c r="E61" s="64"/>
      <c r="F61" s="60"/>
      <c r="G61" s="60"/>
      <c r="H61" s="65" t="str">
        <f>IFERROR(VLOOKUP(B61&amp;C61&amp;E61,積分表!$E:$F,2,0),"")</f>
        <v/>
      </c>
      <c r="J61"/>
      <c r="K61"/>
      <c r="L61"/>
      <c r="M61"/>
      <c r="N61"/>
    </row>
    <row r="62" spans="1:14" s="34" customFormat="1" ht="16.5" x14ac:dyDescent="0.25">
      <c r="A62" s="31">
        <v>41</v>
      </c>
      <c r="B62" s="64"/>
      <c r="C62" s="63"/>
      <c r="D62" s="60"/>
      <c r="E62" s="64"/>
      <c r="F62" s="60"/>
      <c r="G62" s="60"/>
      <c r="H62" s="65" t="str">
        <f>IFERROR(VLOOKUP(B62&amp;C62&amp;E62,積分表!$E:$F,2,0),"")</f>
        <v/>
      </c>
      <c r="J62"/>
      <c r="K62"/>
      <c r="L62"/>
      <c r="M62"/>
      <c r="N62"/>
    </row>
    <row r="63" spans="1:14" s="34" customFormat="1" ht="16.5" x14ac:dyDescent="0.25">
      <c r="A63" s="31">
        <v>42</v>
      </c>
      <c r="B63" s="64"/>
      <c r="C63" s="63"/>
      <c r="D63" s="60"/>
      <c r="E63" s="64"/>
      <c r="F63" s="60"/>
      <c r="G63" s="60"/>
      <c r="H63" s="65" t="str">
        <f>IFERROR(VLOOKUP(B63&amp;C63&amp;E63,積分表!$E:$F,2,0),"")</f>
        <v/>
      </c>
      <c r="J63"/>
      <c r="K63"/>
      <c r="L63"/>
      <c r="M63"/>
      <c r="N63"/>
    </row>
    <row r="64" spans="1:14" s="34" customFormat="1" ht="16.5" x14ac:dyDescent="0.25">
      <c r="A64" s="31">
        <v>43</v>
      </c>
      <c r="B64" s="64"/>
      <c r="C64" s="63"/>
      <c r="D64" s="60"/>
      <c r="E64" s="64"/>
      <c r="F64" s="60"/>
      <c r="G64" s="60"/>
      <c r="H64" s="65" t="str">
        <f>IFERROR(VLOOKUP(B64&amp;C64&amp;E64,積分表!$E:$F,2,0),"")</f>
        <v/>
      </c>
      <c r="J64"/>
      <c r="K64"/>
      <c r="L64"/>
      <c r="M64"/>
      <c r="N64"/>
    </row>
    <row r="65" spans="1:9" ht="16.5" x14ac:dyDescent="0.25">
      <c r="A65" s="31">
        <v>44</v>
      </c>
      <c r="B65" s="64"/>
      <c r="C65" s="63"/>
      <c r="D65" s="60"/>
      <c r="E65" s="64"/>
      <c r="F65" s="60"/>
      <c r="G65" s="60"/>
      <c r="H65" s="65" t="str">
        <f>IFERROR(VLOOKUP(B65&amp;C65&amp;E65,積分表!$E:$F,2,0),"")</f>
        <v/>
      </c>
    </row>
    <row r="66" spans="1:9" ht="16.5" x14ac:dyDescent="0.25">
      <c r="A66" s="31">
        <v>45</v>
      </c>
      <c r="B66" s="64"/>
      <c r="C66" s="63"/>
      <c r="D66" s="60"/>
      <c r="E66" s="64"/>
      <c r="F66" s="60"/>
      <c r="G66" s="60"/>
      <c r="H66" s="65" t="str">
        <f>IFERROR(VLOOKUP(B66&amp;C66&amp;E66,積分表!$E:$F,2,0),"")</f>
        <v/>
      </c>
    </row>
    <row r="67" spans="1:9" ht="16.5" x14ac:dyDescent="0.25">
      <c r="A67" s="31">
        <v>46</v>
      </c>
      <c r="B67" s="64"/>
      <c r="C67" s="63"/>
      <c r="D67" s="60"/>
      <c r="E67" s="64"/>
      <c r="F67" s="60"/>
      <c r="G67" s="60"/>
      <c r="H67" s="65" t="str">
        <f>IFERROR(VLOOKUP(B67&amp;C67&amp;E67,積分表!$E:$F,2,0),"")</f>
        <v/>
      </c>
    </row>
    <row r="68" spans="1:9" ht="16.5" x14ac:dyDescent="0.25">
      <c r="A68" s="31">
        <v>47</v>
      </c>
      <c r="B68" s="64"/>
      <c r="C68" s="63"/>
      <c r="D68" s="60"/>
      <c r="E68" s="64"/>
      <c r="F68" s="60"/>
      <c r="G68" s="60"/>
      <c r="H68" s="65" t="str">
        <f>IFERROR(VLOOKUP(B68&amp;C68&amp;E68,積分表!$E:$F,2,0),"")</f>
        <v/>
      </c>
    </row>
    <row r="69" spans="1:9" ht="16.5" x14ac:dyDescent="0.25">
      <c r="A69" s="31">
        <v>48</v>
      </c>
      <c r="B69" s="64"/>
      <c r="C69" s="63"/>
      <c r="D69" s="60"/>
      <c r="E69" s="64"/>
      <c r="F69" s="60"/>
      <c r="G69" s="60"/>
      <c r="H69" s="65" t="str">
        <f>IFERROR(VLOOKUP(B69&amp;C69&amp;E69,積分表!$E:$F,2,0),"")</f>
        <v/>
      </c>
    </row>
    <row r="70" spans="1:9" ht="16.5" x14ac:dyDescent="0.25">
      <c r="A70" s="31">
        <v>49</v>
      </c>
      <c r="B70" s="64"/>
      <c r="C70" s="63"/>
      <c r="D70" s="60"/>
      <c r="E70" s="64"/>
      <c r="F70" s="60"/>
      <c r="G70" s="60"/>
      <c r="H70" s="65" t="str">
        <f>IFERROR(VLOOKUP(B70&amp;C70&amp;E70,積分表!$E:$F,2,0),"")</f>
        <v/>
      </c>
    </row>
    <row r="71" spans="1:9" ht="17.25" thickBot="1" x14ac:dyDescent="0.3">
      <c r="A71" s="61">
        <v>50</v>
      </c>
      <c r="B71" s="67"/>
      <c r="C71" s="66"/>
      <c r="D71" s="62"/>
      <c r="E71" s="64"/>
      <c r="F71" s="62"/>
      <c r="G71" s="62"/>
      <c r="H71" s="68" t="str">
        <f>IFERROR(VLOOKUP(B71&amp;C71&amp;E71,積分表!$E:$F,2,0),"")</f>
        <v/>
      </c>
    </row>
    <row r="72" spans="1:9" ht="30" customHeight="1" thickBot="1" x14ac:dyDescent="0.35">
      <c r="A72" s="122" t="s">
        <v>96</v>
      </c>
      <c r="B72" s="123"/>
      <c r="C72" s="123"/>
      <c r="D72" s="123"/>
      <c r="E72" s="123"/>
      <c r="F72" s="123"/>
      <c r="G72" s="123"/>
      <c r="H72" s="69">
        <f>SUM(H22:H71)</f>
        <v>0</v>
      </c>
    </row>
    <row r="73" spans="1:9" s="13" customFormat="1" ht="30" customHeight="1" x14ac:dyDescent="0.3">
      <c r="A73" s="119" t="s">
        <v>84</v>
      </c>
      <c r="B73" s="120"/>
      <c r="C73" s="120"/>
      <c r="D73" s="120"/>
      <c r="E73" s="120"/>
      <c r="F73" s="120"/>
      <c r="G73" s="120"/>
      <c r="H73" s="121"/>
      <c r="I73" s="29"/>
    </row>
    <row r="74" spans="1:9" s="13" customFormat="1" ht="20.100000000000001" customHeight="1" x14ac:dyDescent="0.25">
      <c r="A74" s="47" t="s">
        <v>85</v>
      </c>
      <c r="B74" s="94" t="s">
        <v>89</v>
      </c>
      <c r="C74" s="95"/>
      <c r="D74" s="95"/>
      <c r="E74" s="95"/>
      <c r="F74" s="95"/>
      <c r="G74" s="95"/>
      <c r="H74" s="96"/>
      <c r="I74" s="29"/>
    </row>
    <row r="75" spans="1:9" s="13" customFormat="1" ht="39.950000000000003" customHeight="1" x14ac:dyDescent="0.25">
      <c r="A75" s="48" t="s">
        <v>86</v>
      </c>
      <c r="B75" s="97" t="s">
        <v>94</v>
      </c>
      <c r="C75" s="98"/>
      <c r="D75" s="98"/>
      <c r="E75" s="98"/>
      <c r="F75" s="98"/>
      <c r="G75" s="98"/>
      <c r="H75" s="99"/>
      <c r="I75" s="29"/>
    </row>
    <row r="76" spans="1:9" s="13" customFormat="1" ht="60" customHeight="1" x14ac:dyDescent="0.25">
      <c r="A76" s="48" t="s">
        <v>87</v>
      </c>
      <c r="B76" s="97" t="s">
        <v>95</v>
      </c>
      <c r="C76" s="98"/>
      <c r="D76" s="98"/>
      <c r="E76" s="98"/>
      <c r="F76" s="98"/>
      <c r="G76" s="98"/>
      <c r="H76" s="99"/>
      <c r="I76" s="29"/>
    </row>
    <row r="77" spans="1:9" s="13" customFormat="1" ht="86.45" customHeight="1" x14ac:dyDescent="0.25">
      <c r="A77" s="49" t="s">
        <v>88</v>
      </c>
      <c r="B77" s="100" t="s">
        <v>101</v>
      </c>
      <c r="C77" s="101"/>
      <c r="D77" s="101"/>
      <c r="E77" s="101"/>
      <c r="F77" s="101"/>
      <c r="G77" s="101"/>
      <c r="H77" s="102"/>
      <c r="I77" s="29"/>
    </row>
  </sheetData>
  <sheetProtection selectLockedCells="1"/>
  <mergeCells count="27">
    <mergeCell ref="B74:H74"/>
    <mergeCell ref="B75:H75"/>
    <mergeCell ref="B76:H76"/>
    <mergeCell ref="B77:H77"/>
    <mergeCell ref="A7:H7"/>
    <mergeCell ref="A8:H17"/>
    <mergeCell ref="A18:H18"/>
    <mergeCell ref="A19:H19"/>
    <mergeCell ref="A20:H20"/>
    <mergeCell ref="A73:H73"/>
    <mergeCell ref="A72:G72"/>
    <mergeCell ref="A4:C4"/>
    <mergeCell ref="E4:F4"/>
    <mergeCell ref="G4:H4"/>
    <mergeCell ref="A5:C6"/>
    <mergeCell ref="D5:D6"/>
    <mergeCell ref="E5:F5"/>
    <mergeCell ref="G5:H5"/>
    <mergeCell ref="E6:F6"/>
    <mergeCell ref="G6:H6"/>
    <mergeCell ref="A1:H1"/>
    <mergeCell ref="A2:C2"/>
    <mergeCell ref="E2:F2"/>
    <mergeCell ref="G2:H2"/>
    <mergeCell ref="A3:C3"/>
    <mergeCell ref="E3:F3"/>
    <mergeCell ref="G3:H3"/>
  </mergeCells>
  <phoneticPr fontId="1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第 &amp;P 頁，共 &amp;N 頁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132889A-940E-470D-9866-B79D21D4D23D}">
          <x14:formula1>
            <xm:f>下拉選單!$A$2:$A$5</xm:f>
          </x14:formula1>
          <xm:sqref>B22:B71</xm:sqref>
        </x14:dataValidation>
        <x14:dataValidation type="list" allowBlank="1" showInputMessage="1" showErrorMessage="1" xr:uid="{ECA23B7F-1F28-42A9-BD75-E6BDCFCC7EEA}">
          <x14:formula1>
            <xm:f>下拉選單!$B$2:$B$4</xm:f>
          </x14:formula1>
          <xm:sqref>C22:C71</xm:sqref>
        </x14:dataValidation>
        <x14:dataValidation type="list" allowBlank="1" showInputMessage="1" showErrorMessage="1" xr:uid="{3902015D-C054-4A44-9BBE-B8CFD6CA22E3}">
          <x14:formula1>
            <xm:f>下拉選單!$E$2:$E$7</xm:f>
          </x14:formula1>
          <xm:sqref>D5:D6</xm:sqref>
        </x14:dataValidation>
        <x14:dataValidation type="list" allowBlank="1" showInputMessage="1" showErrorMessage="1" xr:uid="{16004A08-B54B-4744-A01A-A6EF13CE4E86}">
          <x14:formula1>
            <xm:f>下拉選單!$C$2:$C$16</xm:f>
          </x14:formula1>
          <xm:sqref>E22:E71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0E85-62DC-42CF-9B4F-4995259BEDB8}">
  <dimension ref="A1:N47"/>
  <sheetViews>
    <sheetView topLeftCell="A13" zoomScaleNormal="100" workbookViewId="0">
      <selection activeCell="P5" sqref="P5"/>
    </sheetView>
  </sheetViews>
  <sheetFormatPr defaultRowHeight="15.75" x14ac:dyDescent="0.25"/>
  <cols>
    <col min="1" max="1" width="7" style="39" customWidth="1"/>
    <col min="2" max="2" width="7" style="35" customWidth="1"/>
    <col min="3" max="3" width="12" style="35" customWidth="1"/>
    <col min="4" max="4" width="32" style="38" customWidth="1"/>
    <col min="5" max="5" width="7" style="35" customWidth="1"/>
    <col min="6" max="6" width="18" style="38" customWidth="1"/>
    <col min="7" max="7" width="12" style="38" customWidth="1"/>
    <col min="8" max="8" width="7" style="37" customWidth="1"/>
    <col min="9" max="9" width="8.85546875" style="34"/>
  </cols>
  <sheetData>
    <row r="1" spans="1:14" s="32" customFormat="1" ht="45" customHeight="1" thickBot="1" x14ac:dyDescent="0.45">
      <c r="A1" s="73" t="s">
        <v>0</v>
      </c>
      <c r="B1" s="74"/>
      <c r="C1" s="74"/>
      <c r="D1" s="74"/>
      <c r="E1" s="75"/>
      <c r="F1" s="75"/>
      <c r="G1" s="75"/>
      <c r="H1" s="75"/>
      <c r="I1" s="33"/>
      <c r="K1" s="55"/>
      <c r="L1" s="55" t="s">
        <v>97</v>
      </c>
    </row>
    <row r="2" spans="1:14" s="28" customFormat="1" ht="30" customHeight="1" thickTop="1" x14ac:dyDescent="0.4">
      <c r="A2" s="76" t="s">
        <v>56</v>
      </c>
      <c r="B2" s="76"/>
      <c r="C2" s="77"/>
      <c r="D2" s="59" t="s">
        <v>102</v>
      </c>
      <c r="E2" s="78" t="s">
        <v>108</v>
      </c>
      <c r="F2" s="79"/>
      <c r="G2" s="80">
        <f>COUNTIF(B22:B41,"校級")</f>
        <v>5</v>
      </c>
      <c r="H2" s="81"/>
      <c r="J2" s="32"/>
      <c r="K2" s="32"/>
      <c r="L2" s="32"/>
      <c r="M2" s="32"/>
      <c r="N2" s="32"/>
    </row>
    <row r="3" spans="1:14" s="28" customFormat="1" ht="30" customHeight="1" x14ac:dyDescent="0.4">
      <c r="A3" s="76" t="s">
        <v>57</v>
      </c>
      <c r="B3" s="76"/>
      <c r="C3" s="77"/>
      <c r="D3" s="59" t="s">
        <v>103</v>
      </c>
      <c r="E3" s="82" t="s">
        <v>91</v>
      </c>
      <c r="F3" s="83"/>
      <c r="G3" s="127">
        <f>COUNTIF(B22:B41,"縣市")</f>
        <v>4</v>
      </c>
      <c r="H3" s="128"/>
      <c r="I3" s="46"/>
      <c r="J3" s="32"/>
      <c r="K3" s="32"/>
      <c r="L3" s="32"/>
      <c r="M3" s="32"/>
      <c r="N3" s="32"/>
    </row>
    <row r="4" spans="1:14" s="28" customFormat="1" ht="30" customHeight="1" x14ac:dyDescent="0.25">
      <c r="A4" s="76" t="s">
        <v>1</v>
      </c>
      <c r="B4" s="76"/>
      <c r="C4" s="77"/>
      <c r="D4" s="59" t="s">
        <v>104</v>
      </c>
      <c r="E4" s="82" t="s">
        <v>92</v>
      </c>
      <c r="F4" s="83"/>
      <c r="G4" s="127">
        <f>COUNTIF(B22:B41,"全國")</f>
        <v>3</v>
      </c>
      <c r="H4" s="128"/>
      <c r="I4" s="46"/>
    </row>
    <row r="5" spans="1:14" s="54" customFormat="1" ht="30" customHeight="1" x14ac:dyDescent="0.25">
      <c r="A5" s="86" t="s">
        <v>69</v>
      </c>
      <c r="B5" s="87"/>
      <c r="C5" s="87"/>
      <c r="D5" s="88" t="s">
        <v>76</v>
      </c>
      <c r="E5" s="82" t="s">
        <v>93</v>
      </c>
      <c r="F5" s="83"/>
      <c r="G5" s="127">
        <f>COUNTIF(B22:B41,"國際")</f>
        <v>0</v>
      </c>
      <c r="H5" s="128"/>
      <c r="I5" s="46"/>
      <c r="J5" s="28"/>
      <c r="K5" s="28"/>
      <c r="L5" s="28"/>
      <c r="M5" s="28"/>
    </row>
    <row r="6" spans="1:14" s="54" customFormat="1" ht="30" customHeight="1" thickBot="1" x14ac:dyDescent="0.3">
      <c r="A6" s="87"/>
      <c r="B6" s="87"/>
      <c r="C6" s="87"/>
      <c r="D6" s="89"/>
      <c r="E6" s="90" t="s">
        <v>96</v>
      </c>
      <c r="F6" s="91"/>
      <c r="G6" s="92">
        <f>SUM(H22:H41)</f>
        <v>90</v>
      </c>
      <c r="H6" s="93"/>
      <c r="I6" s="56" t="s">
        <v>98</v>
      </c>
      <c r="J6" s="52"/>
      <c r="K6" s="52"/>
      <c r="L6" s="52"/>
      <c r="M6" s="53"/>
    </row>
    <row r="7" spans="1:14" s="13" customFormat="1" ht="30" customHeight="1" thickTop="1" x14ac:dyDescent="0.25">
      <c r="A7" s="103" t="s">
        <v>82</v>
      </c>
      <c r="B7" s="104"/>
      <c r="C7" s="104"/>
      <c r="D7" s="104"/>
      <c r="E7" s="105"/>
      <c r="F7" s="105"/>
      <c r="G7" s="105"/>
      <c r="H7" s="106"/>
      <c r="I7" s="29"/>
    </row>
    <row r="8" spans="1:14" s="42" customFormat="1" ht="49.5" customHeight="1" x14ac:dyDescent="0.25">
      <c r="A8" s="107" t="s">
        <v>105</v>
      </c>
      <c r="B8" s="108"/>
      <c r="C8" s="108"/>
      <c r="D8" s="108"/>
      <c r="E8" s="108"/>
      <c r="F8" s="108"/>
      <c r="G8" s="108"/>
      <c r="H8" s="109"/>
      <c r="I8" s="29"/>
      <c r="J8" s="13"/>
      <c r="K8" s="13"/>
      <c r="L8" s="13"/>
      <c r="M8" s="13"/>
    </row>
    <row r="9" spans="1:14" s="13" customFormat="1" ht="49.5" customHeight="1" x14ac:dyDescent="0.25">
      <c r="A9" s="110"/>
      <c r="B9" s="111"/>
      <c r="C9" s="111"/>
      <c r="D9" s="111"/>
      <c r="E9" s="111"/>
      <c r="F9" s="111"/>
      <c r="G9" s="111"/>
      <c r="H9" s="112"/>
      <c r="I9" s="50"/>
      <c r="J9" s="51"/>
      <c r="K9" s="51"/>
      <c r="L9" s="51"/>
      <c r="M9" s="51"/>
    </row>
    <row r="10" spans="1:14" s="13" customFormat="1" ht="49.5" customHeight="1" x14ac:dyDescent="0.25">
      <c r="A10" s="110"/>
      <c r="B10" s="111"/>
      <c r="C10" s="111"/>
      <c r="D10" s="111"/>
      <c r="E10" s="111"/>
      <c r="F10" s="111"/>
      <c r="G10" s="111"/>
      <c r="H10" s="112"/>
      <c r="I10" s="58"/>
      <c r="J10" s="51"/>
      <c r="K10" s="51"/>
      <c r="L10" s="51"/>
      <c r="M10" s="51"/>
    </row>
    <row r="11" spans="1:14" s="13" customFormat="1" ht="49.5" customHeight="1" x14ac:dyDescent="0.25">
      <c r="A11" s="110"/>
      <c r="B11" s="111"/>
      <c r="C11" s="111"/>
      <c r="D11" s="111"/>
      <c r="E11" s="111"/>
      <c r="F11" s="111"/>
      <c r="G11" s="111"/>
      <c r="H11" s="112"/>
      <c r="I11" s="29"/>
    </row>
    <row r="12" spans="1:14" s="13" customFormat="1" ht="49.5" customHeight="1" x14ac:dyDescent="0.25">
      <c r="A12" s="110"/>
      <c r="B12" s="111"/>
      <c r="C12" s="111"/>
      <c r="D12" s="111"/>
      <c r="E12" s="111"/>
      <c r="F12" s="111"/>
      <c r="G12" s="111"/>
      <c r="H12" s="112"/>
      <c r="I12" s="29"/>
    </row>
    <row r="13" spans="1:14" s="13" customFormat="1" ht="49.5" customHeight="1" x14ac:dyDescent="0.25">
      <c r="A13" s="110"/>
      <c r="B13" s="111"/>
      <c r="C13" s="111"/>
      <c r="D13" s="111"/>
      <c r="E13" s="111"/>
      <c r="F13" s="111"/>
      <c r="G13" s="111"/>
      <c r="H13" s="112"/>
      <c r="I13" s="29"/>
    </row>
    <row r="14" spans="1:14" s="13" customFormat="1" ht="49.5" customHeight="1" x14ac:dyDescent="0.25">
      <c r="A14" s="110"/>
      <c r="B14" s="111"/>
      <c r="C14" s="111"/>
      <c r="D14" s="111"/>
      <c r="E14" s="111"/>
      <c r="F14" s="111"/>
      <c r="G14" s="111"/>
      <c r="H14" s="112"/>
      <c r="I14" s="29"/>
    </row>
    <row r="15" spans="1:14" s="13" customFormat="1" ht="49.5" customHeight="1" x14ac:dyDescent="0.25">
      <c r="A15" s="110"/>
      <c r="B15" s="111"/>
      <c r="C15" s="111"/>
      <c r="D15" s="111"/>
      <c r="E15" s="111"/>
      <c r="F15" s="111"/>
      <c r="G15" s="111"/>
      <c r="H15" s="112"/>
      <c r="I15" s="29"/>
    </row>
    <row r="16" spans="1:14" s="13" customFormat="1" ht="49.5" customHeight="1" x14ac:dyDescent="0.25">
      <c r="A16" s="110"/>
      <c r="B16" s="111"/>
      <c r="C16" s="111"/>
      <c r="D16" s="111"/>
      <c r="E16" s="111"/>
      <c r="F16" s="111"/>
      <c r="G16" s="111"/>
      <c r="H16" s="112"/>
      <c r="I16" s="29"/>
    </row>
    <row r="17" spans="1:13" s="13" customFormat="1" ht="49.5" customHeight="1" x14ac:dyDescent="0.25">
      <c r="A17" s="110"/>
      <c r="B17" s="111"/>
      <c r="C17" s="111"/>
      <c r="D17" s="111"/>
      <c r="E17" s="111"/>
      <c r="F17" s="111"/>
      <c r="G17" s="111"/>
      <c r="H17" s="112"/>
      <c r="I17" s="29"/>
    </row>
    <row r="18" spans="1:13" s="13" customFormat="1" ht="30" customHeight="1" x14ac:dyDescent="0.3">
      <c r="A18" s="113" t="s">
        <v>83</v>
      </c>
      <c r="B18" s="114"/>
      <c r="C18" s="114"/>
      <c r="D18" s="114"/>
      <c r="E18" s="114"/>
      <c r="F18" s="114"/>
      <c r="G18" s="114"/>
      <c r="H18" s="115"/>
      <c r="I18" s="29"/>
    </row>
    <row r="19" spans="1:13" s="13" customFormat="1" ht="30" customHeight="1" x14ac:dyDescent="0.3">
      <c r="A19" s="116"/>
      <c r="B19" s="117"/>
      <c r="C19" s="117"/>
      <c r="D19" s="117"/>
      <c r="E19" s="117"/>
      <c r="F19" s="117"/>
      <c r="G19" s="117"/>
      <c r="H19" s="118"/>
      <c r="I19" s="29"/>
    </row>
    <row r="20" spans="1:13" s="13" customFormat="1" ht="30" customHeight="1" x14ac:dyDescent="0.25">
      <c r="A20" s="76" t="s">
        <v>90</v>
      </c>
      <c r="B20" s="76"/>
      <c r="C20" s="76"/>
      <c r="D20" s="76"/>
      <c r="E20" s="76"/>
      <c r="F20" s="76"/>
      <c r="G20" s="76"/>
      <c r="H20" s="76"/>
      <c r="I20" s="29"/>
    </row>
    <row r="21" spans="1:13" s="42" customFormat="1" ht="30" customHeight="1" x14ac:dyDescent="0.25">
      <c r="A21" s="30" t="s">
        <v>17</v>
      </c>
      <c r="B21" s="36" t="s">
        <v>2</v>
      </c>
      <c r="C21" s="36" t="s">
        <v>58</v>
      </c>
      <c r="D21" s="41" t="s">
        <v>4</v>
      </c>
      <c r="E21" s="36" t="s">
        <v>3</v>
      </c>
      <c r="F21" s="41" t="s">
        <v>5</v>
      </c>
      <c r="G21" s="41" t="s">
        <v>6</v>
      </c>
      <c r="H21" s="57" t="s">
        <v>7</v>
      </c>
      <c r="I21" s="29"/>
      <c r="J21" s="13"/>
      <c r="K21" s="13"/>
      <c r="L21" s="13"/>
      <c r="M21" s="13"/>
    </row>
    <row r="22" spans="1:13" s="13" customFormat="1" ht="33" x14ac:dyDescent="0.25">
      <c r="A22" s="31">
        <v>1</v>
      </c>
      <c r="B22" s="64" t="s">
        <v>106</v>
      </c>
      <c r="C22" s="63" t="s">
        <v>59</v>
      </c>
      <c r="D22" s="60" t="s">
        <v>30</v>
      </c>
      <c r="E22" s="64" t="s">
        <v>24</v>
      </c>
      <c r="F22" s="60" t="s">
        <v>40</v>
      </c>
      <c r="G22" s="60" t="s">
        <v>43</v>
      </c>
      <c r="H22" s="65">
        <f>IFERROR(VLOOKUP(B22&amp;C22&amp;E22,積分表!$E:$F,2,0),"")</f>
        <v>1</v>
      </c>
      <c r="I22" s="29"/>
    </row>
    <row r="23" spans="1:13" s="13" customFormat="1" ht="33" x14ac:dyDescent="0.25">
      <c r="A23" s="31">
        <v>2</v>
      </c>
      <c r="B23" s="64" t="s">
        <v>28</v>
      </c>
      <c r="C23" s="63" t="s">
        <v>59</v>
      </c>
      <c r="D23" s="60" t="s">
        <v>31</v>
      </c>
      <c r="E23" s="64" t="s">
        <v>24</v>
      </c>
      <c r="F23" s="60" t="s">
        <v>41</v>
      </c>
      <c r="G23" s="60" t="s">
        <v>44</v>
      </c>
      <c r="H23" s="65">
        <f>IFERROR(VLOOKUP(B23&amp;C23&amp;E23,積分表!$E:$F,2,0),"")</f>
        <v>11</v>
      </c>
      <c r="I23" s="29"/>
    </row>
    <row r="24" spans="1:13" s="13" customFormat="1" ht="49.5" x14ac:dyDescent="0.25">
      <c r="A24" s="31">
        <v>3</v>
      </c>
      <c r="B24" s="64" t="s">
        <v>28</v>
      </c>
      <c r="C24" s="63" t="s">
        <v>63</v>
      </c>
      <c r="D24" s="60" t="s">
        <v>35</v>
      </c>
      <c r="E24" s="64" t="s">
        <v>23</v>
      </c>
      <c r="F24" s="60" t="s">
        <v>41</v>
      </c>
      <c r="G24" s="60" t="s">
        <v>45</v>
      </c>
      <c r="H24" s="65">
        <f>IFERROR(VLOOKUP(B24&amp;C24&amp;E24,積分表!$E:$F,2,0),"")</f>
        <v>7</v>
      </c>
      <c r="I24" s="29"/>
    </row>
    <row r="25" spans="1:13" s="13" customFormat="1" ht="33" x14ac:dyDescent="0.25">
      <c r="A25" s="31">
        <v>4</v>
      </c>
      <c r="B25" s="64" t="s">
        <v>8</v>
      </c>
      <c r="C25" s="63" t="s">
        <v>61</v>
      </c>
      <c r="D25" s="60" t="s">
        <v>36</v>
      </c>
      <c r="E25" s="64" t="s">
        <v>23</v>
      </c>
      <c r="F25" s="60" t="s">
        <v>42</v>
      </c>
      <c r="G25" s="60" t="s">
        <v>46</v>
      </c>
      <c r="H25" s="65">
        <f>IFERROR(VLOOKUP(B25&amp;C25&amp;E25,積分表!$E:$F,2,0),"")</f>
        <v>18</v>
      </c>
      <c r="I25" s="29"/>
    </row>
    <row r="26" spans="1:13" s="13" customFormat="1" ht="16.5" x14ac:dyDescent="0.25">
      <c r="A26" s="31">
        <v>5</v>
      </c>
      <c r="B26" s="64" t="s">
        <v>106</v>
      </c>
      <c r="C26" s="63" t="s">
        <v>59</v>
      </c>
      <c r="D26" s="60" t="s">
        <v>32</v>
      </c>
      <c r="E26" s="64" t="s">
        <v>24</v>
      </c>
      <c r="F26" s="60" t="s">
        <v>40</v>
      </c>
      <c r="G26" s="60" t="s">
        <v>47</v>
      </c>
      <c r="H26" s="65">
        <f>IFERROR(VLOOKUP(B26&amp;C26&amp;E26,積分表!$E:$F,2,0),"")</f>
        <v>1</v>
      </c>
      <c r="I26" s="29"/>
    </row>
    <row r="27" spans="1:13" s="13" customFormat="1" ht="33" x14ac:dyDescent="0.25">
      <c r="A27" s="31">
        <v>6</v>
      </c>
      <c r="B27" s="64" t="s">
        <v>28</v>
      </c>
      <c r="C27" s="63" t="s">
        <v>59</v>
      </c>
      <c r="D27" s="60" t="s">
        <v>37</v>
      </c>
      <c r="E27" s="64" t="s">
        <v>24</v>
      </c>
      <c r="F27" s="60" t="s">
        <v>41</v>
      </c>
      <c r="G27" s="60" t="s">
        <v>48</v>
      </c>
      <c r="H27" s="65">
        <f>IFERROR(VLOOKUP(B27&amp;C27&amp;E27,積分表!$E:$F,2,0),"")</f>
        <v>11</v>
      </c>
      <c r="I27" s="29"/>
    </row>
    <row r="28" spans="1:13" s="13" customFormat="1" ht="49.5" x14ac:dyDescent="0.25">
      <c r="A28" s="31">
        <v>7</v>
      </c>
      <c r="B28" s="64" t="s">
        <v>28</v>
      </c>
      <c r="C28" s="63" t="s">
        <v>63</v>
      </c>
      <c r="D28" s="60" t="s">
        <v>38</v>
      </c>
      <c r="E28" s="64" t="s">
        <v>22</v>
      </c>
      <c r="F28" s="60" t="s">
        <v>41</v>
      </c>
      <c r="G28" s="60" t="s">
        <v>49</v>
      </c>
      <c r="H28" s="65">
        <f>IFERROR(VLOOKUP(B28&amp;C28&amp;E28,積分表!$E:$F,2,0),"")</f>
        <v>9</v>
      </c>
      <c r="I28" s="29"/>
    </row>
    <row r="29" spans="1:13" s="13" customFormat="1" ht="33" x14ac:dyDescent="0.25">
      <c r="A29" s="31">
        <v>8</v>
      </c>
      <c r="B29" s="64" t="s">
        <v>106</v>
      </c>
      <c r="C29" s="63" t="s">
        <v>59</v>
      </c>
      <c r="D29" s="60" t="s">
        <v>39</v>
      </c>
      <c r="E29" s="64" t="s">
        <v>24</v>
      </c>
      <c r="F29" s="60" t="s">
        <v>40</v>
      </c>
      <c r="G29" s="60" t="s">
        <v>50</v>
      </c>
      <c r="H29" s="65">
        <f>IFERROR(VLOOKUP(B29&amp;C29&amp;E29,積分表!$E:$F,2,0),"")</f>
        <v>1</v>
      </c>
      <c r="I29" s="29"/>
    </row>
    <row r="30" spans="1:13" s="13" customFormat="1" ht="33" x14ac:dyDescent="0.25">
      <c r="A30" s="31">
        <v>9</v>
      </c>
      <c r="B30" s="64" t="s">
        <v>106</v>
      </c>
      <c r="C30" s="63" t="s">
        <v>59</v>
      </c>
      <c r="D30" s="60" t="s">
        <v>33</v>
      </c>
      <c r="E30" s="64">
        <v>3</v>
      </c>
      <c r="F30" s="60" t="s">
        <v>40</v>
      </c>
      <c r="G30" s="60" t="s">
        <v>51</v>
      </c>
      <c r="H30" s="65">
        <f>IFERROR(VLOOKUP(B30&amp;C30&amp;E30,積分表!$E:$F,2,0),"")</f>
        <v>1</v>
      </c>
      <c r="I30" s="29"/>
    </row>
    <row r="31" spans="1:13" s="13" customFormat="1" ht="33" x14ac:dyDescent="0.25">
      <c r="A31" s="31">
        <v>10</v>
      </c>
      <c r="B31" s="64" t="s">
        <v>106</v>
      </c>
      <c r="C31" s="63" t="s">
        <v>59</v>
      </c>
      <c r="D31" s="60" t="s">
        <v>34</v>
      </c>
      <c r="E31" s="64">
        <v>2</v>
      </c>
      <c r="F31" s="60" t="s">
        <v>40</v>
      </c>
      <c r="G31" s="60" t="s">
        <v>52</v>
      </c>
      <c r="H31" s="65">
        <f>IFERROR(VLOOKUP(B31&amp;C31&amp;E31,積分表!$E:$F,2,0),"")</f>
        <v>3</v>
      </c>
      <c r="I31" s="29"/>
    </row>
    <row r="32" spans="1:13" s="13" customFormat="1" ht="33" x14ac:dyDescent="0.25">
      <c r="A32" s="31">
        <v>11</v>
      </c>
      <c r="B32" s="64" t="s">
        <v>8</v>
      </c>
      <c r="C32" s="63" t="s">
        <v>61</v>
      </c>
      <c r="D32" s="60" t="s">
        <v>53</v>
      </c>
      <c r="E32" s="64" t="s">
        <v>23</v>
      </c>
      <c r="F32" s="60" t="s">
        <v>42</v>
      </c>
      <c r="G32" s="60" t="s">
        <v>54</v>
      </c>
      <c r="H32" s="65">
        <f>IFERROR(VLOOKUP(B32&amp;C32&amp;E32,積分表!$E:$F,2,0),"")</f>
        <v>18</v>
      </c>
      <c r="I32" s="29"/>
    </row>
    <row r="33" spans="1:9" s="13" customFormat="1" ht="49.5" x14ac:dyDescent="0.25">
      <c r="A33" s="31">
        <v>12</v>
      </c>
      <c r="B33" s="64" t="s">
        <v>8</v>
      </c>
      <c r="C33" s="63" t="s">
        <v>63</v>
      </c>
      <c r="D33" s="60" t="s">
        <v>55</v>
      </c>
      <c r="E33" s="64" t="s">
        <v>23</v>
      </c>
      <c r="F33" s="60" t="s">
        <v>42</v>
      </c>
      <c r="G33" s="60" t="s">
        <v>54</v>
      </c>
      <c r="H33" s="65">
        <f>IFERROR(VLOOKUP(B33&amp;C33&amp;E33,積分表!$E:$F,2,0),"")</f>
        <v>9</v>
      </c>
      <c r="I33" s="29"/>
    </row>
    <row r="34" spans="1:9" s="13" customFormat="1" ht="16.5" x14ac:dyDescent="0.25">
      <c r="A34" s="31">
        <v>13</v>
      </c>
      <c r="B34" s="64"/>
      <c r="C34" s="63"/>
      <c r="D34" s="40"/>
      <c r="E34" s="64"/>
      <c r="F34" s="40"/>
      <c r="G34" s="40"/>
      <c r="H34" s="65" t="str">
        <f>IFERROR(VLOOKUP(B34&amp;C34&amp;E34,積分表!$E:$F,2,0),"")</f>
        <v/>
      </c>
      <c r="I34" s="29"/>
    </row>
    <row r="35" spans="1:9" s="13" customFormat="1" ht="16.5" x14ac:dyDescent="0.25">
      <c r="A35" s="31">
        <v>14</v>
      </c>
      <c r="B35" s="64"/>
      <c r="C35" s="63"/>
      <c r="D35" s="40"/>
      <c r="E35" s="64"/>
      <c r="F35" s="40"/>
      <c r="G35" s="40"/>
      <c r="H35" s="65" t="str">
        <f>IFERROR(VLOOKUP(B35&amp;C35&amp;E35,積分表!$E:$F,2,0),"")</f>
        <v/>
      </c>
      <c r="I35" s="29"/>
    </row>
    <row r="36" spans="1:9" s="13" customFormat="1" ht="16.5" x14ac:dyDescent="0.25">
      <c r="A36" s="31">
        <v>15</v>
      </c>
      <c r="B36" s="64"/>
      <c r="C36" s="63"/>
      <c r="D36" s="40"/>
      <c r="E36" s="64"/>
      <c r="F36" s="40"/>
      <c r="G36" s="40"/>
      <c r="H36" s="65" t="str">
        <f>IFERROR(VLOOKUP(B36&amp;C36&amp;E36,積分表!$E:$F,2,0),"")</f>
        <v/>
      </c>
      <c r="I36" s="29"/>
    </row>
    <row r="37" spans="1:9" s="13" customFormat="1" ht="16.5" x14ac:dyDescent="0.25">
      <c r="A37" s="31">
        <v>16</v>
      </c>
      <c r="B37" s="64"/>
      <c r="C37" s="63"/>
      <c r="D37" s="40"/>
      <c r="E37" s="64"/>
      <c r="F37" s="40"/>
      <c r="G37" s="40"/>
      <c r="H37" s="65" t="str">
        <f>IFERROR(VLOOKUP(B37&amp;C37&amp;E37,積分表!$E:$F,2,0),"")</f>
        <v/>
      </c>
      <c r="I37" s="29"/>
    </row>
    <row r="38" spans="1:9" s="13" customFormat="1" ht="16.5" x14ac:dyDescent="0.25">
      <c r="A38" s="31">
        <v>17</v>
      </c>
      <c r="B38" s="64"/>
      <c r="C38" s="63"/>
      <c r="D38" s="40"/>
      <c r="E38" s="64"/>
      <c r="F38" s="40"/>
      <c r="G38" s="40"/>
      <c r="H38" s="65" t="str">
        <f>IFERROR(VLOOKUP(B38&amp;C38&amp;E38,積分表!$E:$F,2,0),"")</f>
        <v/>
      </c>
      <c r="I38" s="29"/>
    </row>
    <row r="39" spans="1:9" s="13" customFormat="1" ht="16.5" x14ac:dyDescent="0.25">
      <c r="A39" s="31">
        <v>18</v>
      </c>
      <c r="B39" s="64"/>
      <c r="C39" s="63"/>
      <c r="D39" s="40"/>
      <c r="E39" s="64"/>
      <c r="F39" s="40"/>
      <c r="G39" s="40"/>
      <c r="H39" s="65" t="str">
        <f>IFERROR(VLOOKUP(B39&amp;C39&amp;E39,積分表!$E:$F,2,0),"")</f>
        <v/>
      </c>
      <c r="I39" s="29"/>
    </row>
    <row r="40" spans="1:9" s="13" customFormat="1" ht="16.5" x14ac:dyDescent="0.25">
      <c r="A40" s="31">
        <v>19</v>
      </c>
      <c r="B40" s="64"/>
      <c r="C40" s="63"/>
      <c r="D40" s="40"/>
      <c r="E40" s="64"/>
      <c r="F40" s="40"/>
      <c r="G40" s="40"/>
      <c r="H40" s="65" t="str">
        <f>IFERROR(VLOOKUP(B40&amp;C40&amp;E40,積分表!$E:$F,2,0),"")</f>
        <v/>
      </c>
      <c r="I40" s="29"/>
    </row>
    <row r="41" spans="1:9" s="13" customFormat="1" ht="17.25" thickBot="1" x14ac:dyDescent="0.3">
      <c r="A41" s="31">
        <v>20</v>
      </c>
      <c r="B41" s="64"/>
      <c r="C41" s="63"/>
      <c r="D41" s="40"/>
      <c r="E41" s="64"/>
      <c r="F41" s="40"/>
      <c r="G41" s="40"/>
      <c r="H41" s="65" t="str">
        <f>IFERROR(VLOOKUP(B41&amp;C41&amp;E41,積分表!$E:$F,2,0),"")</f>
        <v/>
      </c>
      <c r="I41" s="29"/>
    </row>
    <row r="42" spans="1:9" ht="30" customHeight="1" thickBot="1" x14ac:dyDescent="0.35">
      <c r="A42" s="122" t="s">
        <v>96</v>
      </c>
      <c r="B42" s="123"/>
      <c r="C42" s="123"/>
      <c r="D42" s="123"/>
      <c r="E42" s="123"/>
      <c r="F42" s="123"/>
      <c r="G42" s="123"/>
      <c r="H42" s="69">
        <f>SUM(H22:H41)</f>
        <v>90</v>
      </c>
    </row>
    <row r="43" spans="1:9" s="13" customFormat="1" ht="30" customHeight="1" x14ac:dyDescent="0.3">
      <c r="A43" s="124" t="s">
        <v>84</v>
      </c>
      <c r="B43" s="125"/>
      <c r="C43" s="125"/>
      <c r="D43" s="125"/>
      <c r="E43" s="125"/>
      <c r="F43" s="125"/>
      <c r="G43" s="125"/>
      <c r="H43" s="126"/>
      <c r="I43" s="29"/>
    </row>
    <row r="44" spans="1:9" s="13" customFormat="1" ht="20.100000000000001" customHeight="1" x14ac:dyDescent="0.25">
      <c r="A44" s="47" t="s">
        <v>85</v>
      </c>
      <c r="B44" s="94" t="s">
        <v>89</v>
      </c>
      <c r="C44" s="95"/>
      <c r="D44" s="95"/>
      <c r="E44" s="95"/>
      <c r="F44" s="95"/>
      <c r="G44" s="95"/>
      <c r="H44" s="96"/>
      <c r="I44" s="29"/>
    </row>
    <row r="45" spans="1:9" s="13" customFormat="1" ht="39.950000000000003" customHeight="1" x14ac:dyDescent="0.25">
      <c r="A45" s="48" t="s">
        <v>86</v>
      </c>
      <c r="B45" s="97" t="s">
        <v>94</v>
      </c>
      <c r="C45" s="98"/>
      <c r="D45" s="98"/>
      <c r="E45" s="98"/>
      <c r="F45" s="98"/>
      <c r="G45" s="98"/>
      <c r="H45" s="99"/>
      <c r="I45" s="29"/>
    </row>
    <row r="46" spans="1:9" s="13" customFormat="1" ht="60" customHeight="1" x14ac:dyDescent="0.25">
      <c r="A46" s="48" t="s">
        <v>87</v>
      </c>
      <c r="B46" s="97" t="s">
        <v>95</v>
      </c>
      <c r="C46" s="98"/>
      <c r="D46" s="98"/>
      <c r="E46" s="98"/>
      <c r="F46" s="98"/>
      <c r="G46" s="98"/>
      <c r="H46" s="99"/>
      <c r="I46" s="29"/>
    </row>
    <row r="47" spans="1:9" s="13" customFormat="1" ht="81" customHeight="1" x14ac:dyDescent="0.25">
      <c r="A47" s="49" t="s">
        <v>88</v>
      </c>
      <c r="B47" s="100" t="s">
        <v>101</v>
      </c>
      <c r="C47" s="101"/>
      <c r="D47" s="101"/>
      <c r="E47" s="101"/>
      <c r="F47" s="101"/>
      <c r="G47" s="101"/>
      <c r="H47" s="102"/>
      <c r="I47" s="29"/>
    </row>
  </sheetData>
  <sheetProtection selectLockedCells="1"/>
  <mergeCells count="27">
    <mergeCell ref="A42:G42"/>
    <mergeCell ref="A1:H1"/>
    <mergeCell ref="A2:C2"/>
    <mergeCell ref="E2:F2"/>
    <mergeCell ref="G2:H2"/>
    <mergeCell ref="A3:C3"/>
    <mergeCell ref="E3:F3"/>
    <mergeCell ref="G3:H3"/>
    <mergeCell ref="A20:H20"/>
    <mergeCell ref="A4:C4"/>
    <mergeCell ref="E4:F4"/>
    <mergeCell ref="G4:H4"/>
    <mergeCell ref="A5:C6"/>
    <mergeCell ref="D5:D6"/>
    <mergeCell ref="E5:F5"/>
    <mergeCell ref="G5:H5"/>
    <mergeCell ref="E6:F6"/>
    <mergeCell ref="G6:H6"/>
    <mergeCell ref="A7:H7"/>
    <mergeCell ref="A19:H19"/>
    <mergeCell ref="A18:H18"/>
    <mergeCell ref="A8:H17"/>
    <mergeCell ref="A43:H43"/>
    <mergeCell ref="B44:H44"/>
    <mergeCell ref="B45:H45"/>
    <mergeCell ref="B46:H46"/>
    <mergeCell ref="B47:H47"/>
  </mergeCells>
  <phoneticPr fontId="1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第 &amp;P 頁，共 &amp;N 頁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10F1D31-9F1B-455C-B998-0096C9FB05CE}">
          <x14:formula1>
            <xm:f>下拉選單!$E$2:$E$7</xm:f>
          </x14:formula1>
          <xm:sqref>D5:D6</xm:sqref>
        </x14:dataValidation>
        <x14:dataValidation type="list" allowBlank="1" showInputMessage="1" showErrorMessage="1" xr:uid="{D7F39B09-326A-477E-9B93-7435B46F2DE9}">
          <x14:formula1>
            <xm:f>下拉選單!$B$2:$B$4</xm:f>
          </x14:formula1>
          <xm:sqref>C22:C41</xm:sqref>
        </x14:dataValidation>
        <x14:dataValidation type="list" allowBlank="1" showInputMessage="1" showErrorMessage="1" xr:uid="{DFDD213D-F712-402B-9DA6-3D2A5BFCB261}">
          <x14:formula1>
            <xm:f>下拉選單!$A$2:$A$5</xm:f>
          </x14:formula1>
          <xm:sqref>B22:B41</xm:sqref>
        </x14:dataValidation>
        <x14:dataValidation type="list" allowBlank="1" showInputMessage="1" showErrorMessage="1" xr:uid="{22C6CB77-C222-44F3-9D7C-4F3D244047B5}">
          <x14:formula1>
            <xm:f>下拉選單!$C$2:$C$16</xm:f>
          </x14:formula1>
          <xm:sqref>E22:E41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6E63-D3ED-4E08-9AA2-733C4B71EBEA}">
  <dimension ref="A1:K183"/>
  <sheetViews>
    <sheetView workbookViewId="0">
      <pane ySplit="1" topLeftCell="A133" activePane="bottomLeft" state="frozen"/>
      <selection pane="bottomLeft" activeCell="I1" sqref="A1:I1048576"/>
    </sheetView>
  </sheetViews>
  <sheetFormatPr defaultRowHeight="15.75" x14ac:dyDescent="0.25"/>
  <cols>
    <col min="1" max="1" width="6" style="12" hidden="1" customWidth="1"/>
    <col min="2" max="2" width="5.85546875" style="13" hidden="1" customWidth="1"/>
    <col min="3" max="3" width="26.85546875" style="17" hidden="1" customWidth="1"/>
    <col min="4" max="4" width="6" style="13" hidden="1" customWidth="1"/>
    <col min="5" max="5" width="36.28515625" style="17" hidden="1" customWidth="1"/>
    <col min="6" max="6" width="6" style="13" hidden="1" customWidth="1"/>
    <col min="7" max="7" width="8.85546875" style="13" hidden="1" customWidth="1"/>
    <col min="8" max="9" width="8.85546875" hidden="1" customWidth="1"/>
  </cols>
  <sheetData>
    <row r="1" spans="1:11" s="14" customFormat="1" x14ac:dyDescent="0.25">
      <c r="A1" s="18" t="s">
        <v>18</v>
      </c>
      <c r="B1" s="18" t="s">
        <v>19</v>
      </c>
      <c r="C1" s="18" t="s">
        <v>111</v>
      </c>
      <c r="D1" s="18" t="s">
        <v>20</v>
      </c>
      <c r="E1" s="18" t="s">
        <v>112</v>
      </c>
      <c r="F1" s="18" t="s">
        <v>113</v>
      </c>
      <c r="G1" s="18" t="s">
        <v>21</v>
      </c>
      <c r="K1"/>
    </row>
    <row r="2" spans="1:11" x14ac:dyDescent="0.25">
      <c r="A2" s="19">
        <v>1</v>
      </c>
      <c r="B2" s="1" t="s">
        <v>106</v>
      </c>
      <c r="C2" s="16" t="s">
        <v>59</v>
      </c>
      <c r="D2" s="1" t="s">
        <v>22</v>
      </c>
      <c r="E2" s="26" t="str">
        <f>CONCATENATE(B12&amp;C12&amp;D2)</f>
        <v>校級個人獎特優</v>
      </c>
      <c r="F2" s="27">
        <v>5</v>
      </c>
      <c r="G2" s="1"/>
    </row>
    <row r="3" spans="1:11" x14ac:dyDescent="0.25">
      <c r="A3" s="19">
        <v>1</v>
      </c>
      <c r="B3" s="1" t="s">
        <v>106</v>
      </c>
      <c r="C3" s="16" t="s">
        <v>59</v>
      </c>
      <c r="D3" s="1" t="s">
        <v>23</v>
      </c>
      <c r="E3" s="26" t="str">
        <f>CONCATENATE(B13&amp;C13&amp;D3)</f>
        <v>校級個人獎優等</v>
      </c>
      <c r="F3" s="27">
        <v>3</v>
      </c>
      <c r="G3" s="1"/>
    </row>
    <row r="4" spans="1:11" x14ac:dyDescent="0.25">
      <c r="A4" s="19">
        <v>1</v>
      </c>
      <c r="B4" s="1" t="s">
        <v>106</v>
      </c>
      <c r="C4" s="16" t="s">
        <v>59</v>
      </c>
      <c r="D4" s="1" t="s">
        <v>24</v>
      </c>
      <c r="E4" s="26" t="str">
        <f>CONCATENATE(B14&amp;C14&amp;D4)</f>
        <v>校級個人獎佳作</v>
      </c>
      <c r="F4" s="27">
        <v>1</v>
      </c>
      <c r="G4" s="1"/>
    </row>
    <row r="5" spans="1:11" x14ac:dyDescent="0.25">
      <c r="A5" s="19">
        <v>1</v>
      </c>
      <c r="B5" s="1" t="s">
        <v>106</v>
      </c>
      <c r="C5" s="16" t="s">
        <v>59</v>
      </c>
      <c r="D5" s="1" t="s">
        <v>25</v>
      </c>
      <c r="E5" s="26" t="str">
        <f>CONCATENATE(B15&amp;C15&amp;D5)</f>
        <v>校級個人獎甲等</v>
      </c>
      <c r="F5" s="27">
        <v>1</v>
      </c>
      <c r="G5" s="1"/>
    </row>
    <row r="6" spans="1:11" x14ac:dyDescent="0.25">
      <c r="A6" s="19">
        <v>1</v>
      </c>
      <c r="B6" s="1" t="s">
        <v>106</v>
      </c>
      <c r="C6" s="16" t="s">
        <v>59</v>
      </c>
      <c r="D6" s="1" t="s">
        <v>26</v>
      </c>
      <c r="E6" s="26" t="str">
        <f>CONCATENATE(B16&amp;C16&amp;D6)</f>
        <v>校級個人獎入選</v>
      </c>
      <c r="F6" s="27">
        <v>0</v>
      </c>
      <c r="G6" s="1"/>
    </row>
    <row r="7" spans="1:11" x14ac:dyDescent="0.25">
      <c r="A7" s="19">
        <v>1</v>
      </c>
      <c r="B7" s="1" t="s">
        <v>106</v>
      </c>
      <c r="C7" s="16" t="s">
        <v>59</v>
      </c>
      <c r="D7" s="1">
        <v>1</v>
      </c>
      <c r="E7" s="26" t="str">
        <f t="shared" ref="E7:E16" si="0">CONCATENATE(B2&amp;C2&amp;D7)</f>
        <v>校級個人獎1</v>
      </c>
      <c r="F7" s="27">
        <v>5</v>
      </c>
      <c r="G7" s="1"/>
    </row>
    <row r="8" spans="1:11" x14ac:dyDescent="0.25">
      <c r="A8" s="19">
        <v>1</v>
      </c>
      <c r="B8" s="1" t="s">
        <v>106</v>
      </c>
      <c r="C8" s="16" t="s">
        <v>59</v>
      </c>
      <c r="D8" s="1">
        <v>2</v>
      </c>
      <c r="E8" s="26" t="str">
        <f t="shared" si="0"/>
        <v>校級個人獎2</v>
      </c>
      <c r="F8" s="27">
        <v>3</v>
      </c>
      <c r="G8" s="1"/>
    </row>
    <row r="9" spans="1:11" x14ac:dyDescent="0.25">
      <c r="A9" s="19">
        <v>1</v>
      </c>
      <c r="B9" s="1" t="s">
        <v>106</v>
      </c>
      <c r="C9" s="16" t="s">
        <v>59</v>
      </c>
      <c r="D9" s="1">
        <v>3</v>
      </c>
      <c r="E9" s="26" t="str">
        <f t="shared" si="0"/>
        <v>校級個人獎3</v>
      </c>
      <c r="F9" s="27">
        <v>1</v>
      </c>
      <c r="G9" s="1"/>
    </row>
    <row r="10" spans="1:11" x14ac:dyDescent="0.25">
      <c r="A10" s="19">
        <v>1</v>
      </c>
      <c r="B10" s="1" t="s">
        <v>106</v>
      </c>
      <c r="C10" s="16" t="s">
        <v>59</v>
      </c>
      <c r="D10" s="1">
        <v>4</v>
      </c>
      <c r="E10" s="26" t="str">
        <f t="shared" si="0"/>
        <v>校級個人獎4</v>
      </c>
      <c r="F10" s="27">
        <v>0</v>
      </c>
      <c r="G10" s="1"/>
    </row>
    <row r="11" spans="1:11" x14ac:dyDescent="0.25">
      <c r="A11" s="19">
        <v>1</v>
      </c>
      <c r="B11" s="1" t="s">
        <v>106</v>
      </c>
      <c r="C11" s="16" t="s">
        <v>59</v>
      </c>
      <c r="D11" s="1">
        <v>5</v>
      </c>
      <c r="E11" s="26" t="str">
        <f t="shared" si="0"/>
        <v>校級個人獎5</v>
      </c>
      <c r="F11" s="27">
        <v>0</v>
      </c>
      <c r="G11" s="1"/>
    </row>
    <row r="12" spans="1:11" x14ac:dyDescent="0.25">
      <c r="A12" s="19">
        <v>1</v>
      </c>
      <c r="B12" s="1" t="s">
        <v>106</v>
      </c>
      <c r="C12" s="16" t="s">
        <v>59</v>
      </c>
      <c r="D12" s="1">
        <v>6</v>
      </c>
      <c r="E12" s="26" t="str">
        <f t="shared" si="0"/>
        <v>校級個人獎6</v>
      </c>
      <c r="F12" s="27">
        <v>0</v>
      </c>
      <c r="G12" s="1"/>
    </row>
    <row r="13" spans="1:11" x14ac:dyDescent="0.25">
      <c r="A13" s="19">
        <v>1</v>
      </c>
      <c r="B13" s="1" t="s">
        <v>106</v>
      </c>
      <c r="C13" s="16" t="s">
        <v>59</v>
      </c>
      <c r="D13" s="1">
        <v>7</v>
      </c>
      <c r="E13" s="26" t="str">
        <f t="shared" si="0"/>
        <v>校級個人獎7</v>
      </c>
      <c r="F13" s="27">
        <v>0</v>
      </c>
      <c r="G13" s="1"/>
    </row>
    <row r="14" spans="1:11" x14ac:dyDescent="0.25">
      <c r="A14" s="19">
        <v>1</v>
      </c>
      <c r="B14" s="1" t="s">
        <v>106</v>
      </c>
      <c r="C14" s="16" t="s">
        <v>59</v>
      </c>
      <c r="D14" s="1">
        <v>8</v>
      </c>
      <c r="E14" s="26" t="str">
        <f t="shared" si="0"/>
        <v>校級個人獎8</v>
      </c>
      <c r="F14" s="27">
        <v>0</v>
      </c>
      <c r="G14" s="1"/>
    </row>
    <row r="15" spans="1:11" x14ac:dyDescent="0.25">
      <c r="A15" s="19">
        <v>1</v>
      </c>
      <c r="B15" s="1" t="s">
        <v>106</v>
      </c>
      <c r="C15" s="16" t="s">
        <v>59</v>
      </c>
      <c r="D15" s="1">
        <v>9</v>
      </c>
      <c r="E15" s="26" t="str">
        <f t="shared" si="0"/>
        <v>校級個人獎9</v>
      </c>
      <c r="F15" s="27">
        <v>0</v>
      </c>
      <c r="G15" s="1"/>
    </row>
    <row r="16" spans="1:11" x14ac:dyDescent="0.25">
      <c r="A16" s="19">
        <v>1</v>
      </c>
      <c r="B16" s="1" t="s">
        <v>106</v>
      </c>
      <c r="C16" s="16" t="s">
        <v>59</v>
      </c>
      <c r="D16" s="1">
        <v>10</v>
      </c>
      <c r="E16" s="26" t="str">
        <f t="shared" si="0"/>
        <v>校級個人獎10</v>
      </c>
      <c r="F16" s="27">
        <v>0</v>
      </c>
      <c r="G16" s="1"/>
    </row>
    <row r="17" spans="1:7" x14ac:dyDescent="0.25">
      <c r="A17" s="19">
        <v>2</v>
      </c>
      <c r="B17" s="1" t="s">
        <v>106</v>
      </c>
      <c r="C17" s="16" t="s">
        <v>61</v>
      </c>
      <c r="D17" s="1" t="s">
        <v>22</v>
      </c>
      <c r="E17" s="26" t="str">
        <f>CONCATENATE(B17&amp;C17&amp;D17)</f>
        <v>校級團體獎10人以下特優</v>
      </c>
      <c r="F17" s="27">
        <v>4</v>
      </c>
      <c r="G17" s="1"/>
    </row>
    <row r="18" spans="1:7" x14ac:dyDescent="0.25">
      <c r="A18" s="19">
        <v>2</v>
      </c>
      <c r="B18" s="1" t="s">
        <v>106</v>
      </c>
      <c r="C18" s="16" t="s">
        <v>61</v>
      </c>
      <c r="D18" s="1" t="s">
        <v>23</v>
      </c>
      <c r="E18" s="26" t="str">
        <f>CONCATENATE(B18&amp;C18&amp;D18)</f>
        <v>校級團體獎10人以下優等</v>
      </c>
      <c r="F18" s="27">
        <v>2</v>
      </c>
      <c r="G18" s="1"/>
    </row>
    <row r="19" spans="1:7" x14ac:dyDescent="0.25">
      <c r="A19" s="19">
        <v>2</v>
      </c>
      <c r="B19" s="1" t="s">
        <v>106</v>
      </c>
      <c r="C19" s="16" t="s">
        <v>61</v>
      </c>
      <c r="D19" s="1" t="s">
        <v>24</v>
      </c>
      <c r="E19" s="26" t="str">
        <f>CONCATENATE(B19&amp;C19&amp;D19)</f>
        <v>校級團體獎10人以下佳作</v>
      </c>
      <c r="F19" s="27">
        <v>0.5</v>
      </c>
      <c r="G19" s="1"/>
    </row>
    <row r="20" spans="1:7" x14ac:dyDescent="0.25">
      <c r="A20" s="19">
        <v>2</v>
      </c>
      <c r="B20" s="1" t="s">
        <v>106</v>
      </c>
      <c r="C20" s="16" t="s">
        <v>61</v>
      </c>
      <c r="D20" s="1" t="s">
        <v>25</v>
      </c>
      <c r="E20" s="26" t="str">
        <f>CONCATENATE(B20&amp;C20&amp;D20)</f>
        <v>校級團體獎10人以下甲等</v>
      </c>
      <c r="F20" s="27">
        <v>0.5</v>
      </c>
      <c r="G20" s="1"/>
    </row>
    <row r="21" spans="1:7" x14ac:dyDescent="0.25">
      <c r="A21" s="19">
        <v>2</v>
      </c>
      <c r="B21" s="1" t="s">
        <v>106</v>
      </c>
      <c r="C21" s="16" t="s">
        <v>61</v>
      </c>
      <c r="D21" s="1" t="s">
        <v>26</v>
      </c>
      <c r="E21" s="26" t="str">
        <f>CONCATENATE(B21&amp;C21&amp;D21)</f>
        <v>校級團體獎10人以下入選</v>
      </c>
      <c r="F21" s="27">
        <v>0</v>
      </c>
      <c r="G21" s="1"/>
    </row>
    <row r="22" spans="1:7" x14ac:dyDescent="0.25">
      <c r="A22" s="19">
        <v>2</v>
      </c>
      <c r="B22" s="1" t="s">
        <v>106</v>
      </c>
      <c r="C22" s="16" t="s">
        <v>61</v>
      </c>
      <c r="D22" s="1">
        <v>1</v>
      </c>
      <c r="E22" s="26" t="str">
        <f t="shared" ref="E22:E85" si="1">CONCATENATE(B22&amp;C22&amp;D22)</f>
        <v>校級團體獎10人以下1</v>
      </c>
      <c r="F22" s="27">
        <v>4</v>
      </c>
      <c r="G22" s="1"/>
    </row>
    <row r="23" spans="1:7" x14ac:dyDescent="0.25">
      <c r="A23" s="19">
        <v>2</v>
      </c>
      <c r="B23" s="1" t="s">
        <v>106</v>
      </c>
      <c r="C23" s="16" t="s">
        <v>61</v>
      </c>
      <c r="D23" s="1">
        <v>2</v>
      </c>
      <c r="E23" s="26" t="str">
        <f t="shared" si="1"/>
        <v>校級團體獎10人以下2</v>
      </c>
      <c r="F23" s="27">
        <v>2</v>
      </c>
      <c r="G23" s="1"/>
    </row>
    <row r="24" spans="1:7" x14ac:dyDescent="0.25">
      <c r="A24" s="19">
        <v>2</v>
      </c>
      <c r="B24" s="1" t="s">
        <v>106</v>
      </c>
      <c r="C24" s="16" t="s">
        <v>61</v>
      </c>
      <c r="D24" s="1">
        <v>3</v>
      </c>
      <c r="E24" s="26" t="str">
        <f t="shared" si="1"/>
        <v>校級團體獎10人以下3</v>
      </c>
      <c r="F24" s="27">
        <v>0.5</v>
      </c>
      <c r="G24" s="1"/>
    </row>
    <row r="25" spans="1:7" x14ac:dyDescent="0.25">
      <c r="A25" s="19">
        <v>2</v>
      </c>
      <c r="B25" s="1" t="s">
        <v>106</v>
      </c>
      <c r="C25" s="16" t="s">
        <v>61</v>
      </c>
      <c r="D25" s="1">
        <v>4</v>
      </c>
      <c r="E25" s="26" t="str">
        <f t="shared" si="1"/>
        <v>校級團體獎10人以下4</v>
      </c>
      <c r="F25" s="27">
        <v>0</v>
      </c>
      <c r="G25" s="1"/>
    </row>
    <row r="26" spans="1:7" x14ac:dyDescent="0.25">
      <c r="A26" s="19">
        <v>2</v>
      </c>
      <c r="B26" s="1" t="s">
        <v>106</v>
      </c>
      <c r="C26" s="16" t="s">
        <v>61</v>
      </c>
      <c r="D26" s="1">
        <v>5</v>
      </c>
      <c r="E26" s="26" t="str">
        <f t="shared" si="1"/>
        <v>校級團體獎10人以下5</v>
      </c>
      <c r="F26" s="27">
        <v>0</v>
      </c>
      <c r="G26" s="1"/>
    </row>
    <row r="27" spans="1:7" x14ac:dyDescent="0.25">
      <c r="A27" s="19">
        <v>2</v>
      </c>
      <c r="B27" s="1" t="s">
        <v>106</v>
      </c>
      <c r="C27" s="16" t="s">
        <v>61</v>
      </c>
      <c r="D27" s="1">
        <v>6</v>
      </c>
      <c r="E27" s="26" t="str">
        <f t="shared" si="1"/>
        <v>校級團體獎10人以下6</v>
      </c>
      <c r="F27" s="27">
        <v>0</v>
      </c>
      <c r="G27" s="1"/>
    </row>
    <row r="28" spans="1:7" x14ac:dyDescent="0.25">
      <c r="A28" s="19">
        <v>2</v>
      </c>
      <c r="B28" s="1" t="s">
        <v>106</v>
      </c>
      <c r="C28" s="16" t="s">
        <v>61</v>
      </c>
      <c r="D28" s="1">
        <v>7</v>
      </c>
      <c r="E28" s="26" t="str">
        <f t="shared" si="1"/>
        <v>校級團體獎10人以下7</v>
      </c>
      <c r="F28" s="27">
        <v>0</v>
      </c>
      <c r="G28" s="1"/>
    </row>
    <row r="29" spans="1:7" x14ac:dyDescent="0.25">
      <c r="A29" s="19">
        <v>2</v>
      </c>
      <c r="B29" s="1" t="s">
        <v>106</v>
      </c>
      <c r="C29" s="16" t="s">
        <v>61</v>
      </c>
      <c r="D29" s="1">
        <v>8</v>
      </c>
      <c r="E29" s="26" t="str">
        <f t="shared" si="1"/>
        <v>校級團體獎10人以下8</v>
      </c>
      <c r="F29" s="27">
        <v>0</v>
      </c>
      <c r="G29" s="1"/>
    </row>
    <row r="30" spans="1:7" x14ac:dyDescent="0.25">
      <c r="A30" s="19">
        <v>2</v>
      </c>
      <c r="B30" s="1" t="s">
        <v>106</v>
      </c>
      <c r="C30" s="16" t="s">
        <v>61</v>
      </c>
      <c r="D30" s="1">
        <v>9</v>
      </c>
      <c r="E30" s="26" t="str">
        <f t="shared" si="1"/>
        <v>校級團體獎10人以下9</v>
      </c>
      <c r="F30" s="27">
        <v>0</v>
      </c>
      <c r="G30" s="1"/>
    </row>
    <row r="31" spans="1:7" x14ac:dyDescent="0.25">
      <c r="A31" s="19">
        <v>2</v>
      </c>
      <c r="B31" s="1" t="s">
        <v>106</v>
      </c>
      <c r="C31" s="16" t="s">
        <v>61</v>
      </c>
      <c r="D31" s="1">
        <v>10</v>
      </c>
      <c r="E31" s="26" t="str">
        <f t="shared" si="1"/>
        <v>校級團體獎10人以下10</v>
      </c>
      <c r="F31" s="27">
        <v>0</v>
      </c>
      <c r="G31" s="1"/>
    </row>
    <row r="32" spans="1:7" x14ac:dyDescent="0.25">
      <c r="A32" s="19">
        <v>3</v>
      </c>
      <c r="B32" s="1" t="s">
        <v>106</v>
      </c>
      <c r="C32" s="16" t="s">
        <v>63</v>
      </c>
      <c r="D32" s="1" t="s">
        <v>22</v>
      </c>
      <c r="E32" s="26" t="str">
        <f>CONCATENATE(B32&amp;C32&amp;D32)</f>
        <v>校級團體獎10人（含）以上特優</v>
      </c>
      <c r="F32" s="27">
        <v>2</v>
      </c>
      <c r="G32" s="1"/>
    </row>
    <row r="33" spans="1:7" x14ac:dyDescent="0.25">
      <c r="A33" s="19">
        <v>3</v>
      </c>
      <c r="B33" s="1" t="s">
        <v>106</v>
      </c>
      <c r="C33" s="16" t="s">
        <v>63</v>
      </c>
      <c r="D33" s="1" t="s">
        <v>23</v>
      </c>
      <c r="E33" s="26" t="str">
        <f>CONCATENATE(B33&amp;C33&amp;D33)</f>
        <v>校級團體獎10人（含）以上優等</v>
      </c>
      <c r="F33" s="27">
        <v>1</v>
      </c>
      <c r="G33" s="1"/>
    </row>
    <row r="34" spans="1:7" x14ac:dyDescent="0.25">
      <c r="A34" s="19">
        <v>3</v>
      </c>
      <c r="B34" s="1" t="s">
        <v>106</v>
      </c>
      <c r="C34" s="16" t="s">
        <v>63</v>
      </c>
      <c r="D34" s="1" t="s">
        <v>24</v>
      </c>
      <c r="E34" s="26" t="str">
        <f>CONCATENATE(B34&amp;C34&amp;D34)</f>
        <v>校級團體獎10人（含）以上佳作</v>
      </c>
      <c r="F34" s="27">
        <v>0.5</v>
      </c>
      <c r="G34" s="1"/>
    </row>
    <row r="35" spans="1:7" x14ac:dyDescent="0.25">
      <c r="A35" s="19">
        <v>3</v>
      </c>
      <c r="B35" s="1" t="s">
        <v>106</v>
      </c>
      <c r="C35" s="16" t="s">
        <v>63</v>
      </c>
      <c r="D35" s="1" t="s">
        <v>25</v>
      </c>
      <c r="E35" s="26" t="str">
        <f>CONCATENATE(B35&amp;C35&amp;D35)</f>
        <v>校級團體獎10人（含）以上甲等</v>
      </c>
      <c r="F35" s="27">
        <v>0.5</v>
      </c>
      <c r="G35" s="1"/>
    </row>
    <row r="36" spans="1:7" x14ac:dyDescent="0.25">
      <c r="A36" s="19">
        <v>3</v>
      </c>
      <c r="B36" s="1" t="s">
        <v>106</v>
      </c>
      <c r="C36" s="16" t="s">
        <v>63</v>
      </c>
      <c r="D36" s="1" t="s">
        <v>26</v>
      </c>
      <c r="E36" s="26" t="str">
        <f>CONCATENATE(B36&amp;C36&amp;D36)</f>
        <v>校級團體獎10人（含）以上入選</v>
      </c>
      <c r="F36" s="27">
        <v>0</v>
      </c>
      <c r="G36" s="1"/>
    </row>
    <row r="37" spans="1:7" x14ac:dyDescent="0.25">
      <c r="A37" s="19">
        <v>3</v>
      </c>
      <c r="B37" s="1" t="s">
        <v>106</v>
      </c>
      <c r="C37" s="16" t="s">
        <v>63</v>
      </c>
      <c r="D37" s="1">
        <v>1</v>
      </c>
      <c r="E37" s="26" t="str">
        <f t="shared" si="1"/>
        <v>校級團體獎10人（含）以上1</v>
      </c>
      <c r="F37" s="27">
        <v>2</v>
      </c>
      <c r="G37" s="1"/>
    </row>
    <row r="38" spans="1:7" x14ac:dyDescent="0.25">
      <c r="A38" s="19">
        <v>3</v>
      </c>
      <c r="B38" s="1" t="s">
        <v>106</v>
      </c>
      <c r="C38" s="16" t="s">
        <v>63</v>
      </c>
      <c r="D38" s="1">
        <v>2</v>
      </c>
      <c r="E38" s="26" t="str">
        <f t="shared" si="1"/>
        <v>校級團體獎10人（含）以上2</v>
      </c>
      <c r="F38" s="27">
        <v>1</v>
      </c>
      <c r="G38" s="1"/>
    </row>
    <row r="39" spans="1:7" x14ac:dyDescent="0.25">
      <c r="A39" s="19">
        <v>3</v>
      </c>
      <c r="B39" s="1" t="s">
        <v>106</v>
      </c>
      <c r="C39" s="16" t="s">
        <v>63</v>
      </c>
      <c r="D39" s="1">
        <v>3</v>
      </c>
      <c r="E39" s="26" t="str">
        <f t="shared" si="1"/>
        <v>校級團體獎10人（含）以上3</v>
      </c>
      <c r="F39" s="27">
        <v>0.5</v>
      </c>
      <c r="G39" s="1"/>
    </row>
    <row r="40" spans="1:7" x14ac:dyDescent="0.25">
      <c r="A40" s="19">
        <v>3</v>
      </c>
      <c r="B40" s="1" t="s">
        <v>106</v>
      </c>
      <c r="C40" s="16" t="s">
        <v>63</v>
      </c>
      <c r="D40" s="1">
        <v>4</v>
      </c>
      <c r="E40" s="26" t="str">
        <f t="shared" si="1"/>
        <v>校級團體獎10人（含）以上4</v>
      </c>
      <c r="F40" s="27">
        <v>0</v>
      </c>
      <c r="G40" s="1"/>
    </row>
    <row r="41" spans="1:7" x14ac:dyDescent="0.25">
      <c r="A41" s="19">
        <v>3</v>
      </c>
      <c r="B41" s="1" t="s">
        <v>106</v>
      </c>
      <c r="C41" s="16" t="s">
        <v>63</v>
      </c>
      <c r="D41" s="1">
        <v>5</v>
      </c>
      <c r="E41" s="26" t="str">
        <f t="shared" si="1"/>
        <v>校級團體獎10人（含）以上5</v>
      </c>
      <c r="F41" s="27">
        <v>0</v>
      </c>
      <c r="G41" s="1"/>
    </row>
    <row r="42" spans="1:7" x14ac:dyDescent="0.25">
      <c r="A42" s="19">
        <v>3</v>
      </c>
      <c r="B42" s="1" t="s">
        <v>106</v>
      </c>
      <c r="C42" s="16" t="s">
        <v>63</v>
      </c>
      <c r="D42" s="1">
        <v>6</v>
      </c>
      <c r="E42" s="26" t="str">
        <f t="shared" si="1"/>
        <v>校級團體獎10人（含）以上6</v>
      </c>
      <c r="F42" s="27">
        <v>0</v>
      </c>
      <c r="G42" s="1"/>
    </row>
    <row r="43" spans="1:7" x14ac:dyDescent="0.25">
      <c r="A43" s="19">
        <v>3</v>
      </c>
      <c r="B43" s="1" t="s">
        <v>106</v>
      </c>
      <c r="C43" s="16" t="s">
        <v>63</v>
      </c>
      <c r="D43" s="1">
        <v>7</v>
      </c>
      <c r="E43" s="26" t="str">
        <f t="shared" si="1"/>
        <v>校級團體獎10人（含）以上7</v>
      </c>
      <c r="F43" s="27">
        <v>0</v>
      </c>
      <c r="G43" s="1"/>
    </row>
    <row r="44" spans="1:7" x14ac:dyDescent="0.25">
      <c r="A44" s="19">
        <v>3</v>
      </c>
      <c r="B44" s="1" t="s">
        <v>106</v>
      </c>
      <c r="C44" s="16" t="s">
        <v>63</v>
      </c>
      <c r="D44" s="1">
        <v>8</v>
      </c>
      <c r="E44" s="26" t="str">
        <f t="shared" si="1"/>
        <v>校級團體獎10人（含）以上8</v>
      </c>
      <c r="F44" s="27">
        <v>0</v>
      </c>
      <c r="G44" s="1"/>
    </row>
    <row r="45" spans="1:7" x14ac:dyDescent="0.25">
      <c r="A45" s="19">
        <v>3</v>
      </c>
      <c r="B45" s="1" t="s">
        <v>106</v>
      </c>
      <c r="C45" s="16" t="s">
        <v>63</v>
      </c>
      <c r="D45" s="1">
        <v>9</v>
      </c>
      <c r="E45" s="26" t="str">
        <f t="shared" si="1"/>
        <v>校級團體獎10人（含）以上9</v>
      </c>
      <c r="F45" s="27">
        <v>0</v>
      </c>
      <c r="G45" s="1"/>
    </row>
    <row r="46" spans="1:7" x14ac:dyDescent="0.25">
      <c r="A46" s="19">
        <v>3</v>
      </c>
      <c r="B46" s="1" t="s">
        <v>106</v>
      </c>
      <c r="C46" s="16" t="s">
        <v>63</v>
      </c>
      <c r="D46" s="1">
        <v>10</v>
      </c>
      <c r="E46" s="26" t="str">
        <f t="shared" si="1"/>
        <v>校級團體獎10人（含）以上10</v>
      </c>
      <c r="F46" s="27">
        <v>0</v>
      </c>
      <c r="G46" s="1"/>
    </row>
    <row r="47" spans="1:7" x14ac:dyDescent="0.25">
      <c r="A47" s="19">
        <v>4</v>
      </c>
      <c r="B47" s="1" t="s">
        <v>28</v>
      </c>
      <c r="C47" s="16" t="s">
        <v>59</v>
      </c>
      <c r="D47" s="1" t="s">
        <v>22</v>
      </c>
      <c r="E47" s="26" t="str">
        <f>CONCATENATE(B47&amp;C47&amp;D47)</f>
        <v>縣市個人獎特優</v>
      </c>
      <c r="F47" s="27">
        <v>15</v>
      </c>
      <c r="G47" s="1"/>
    </row>
    <row r="48" spans="1:7" x14ac:dyDescent="0.25">
      <c r="A48" s="19">
        <v>4</v>
      </c>
      <c r="B48" s="1" t="s">
        <v>28</v>
      </c>
      <c r="C48" s="16" t="s">
        <v>59</v>
      </c>
      <c r="D48" s="1" t="s">
        <v>23</v>
      </c>
      <c r="E48" s="26" t="str">
        <f>CONCATENATE(B48&amp;C48&amp;D48)</f>
        <v>縣市個人獎優等</v>
      </c>
      <c r="F48" s="27">
        <v>13</v>
      </c>
      <c r="G48" s="1"/>
    </row>
    <row r="49" spans="1:7" x14ac:dyDescent="0.25">
      <c r="A49" s="19">
        <v>4</v>
      </c>
      <c r="B49" s="1" t="s">
        <v>28</v>
      </c>
      <c r="C49" s="16" t="s">
        <v>59</v>
      </c>
      <c r="D49" s="1" t="s">
        <v>24</v>
      </c>
      <c r="E49" s="26" t="str">
        <f>CONCATENATE(B49&amp;C49&amp;D49)</f>
        <v>縣市個人獎佳作</v>
      </c>
      <c r="F49" s="27">
        <v>11</v>
      </c>
      <c r="G49" s="1"/>
    </row>
    <row r="50" spans="1:7" x14ac:dyDescent="0.25">
      <c r="A50" s="19">
        <v>4</v>
      </c>
      <c r="B50" s="1" t="s">
        <v>28</v>
      </c>
      <c r="C50" s="16" t="s">
        <v>59</v>
      </c>
      <c r="D50" s="1" t="s">
        <v>25</v>
      </c>
      <c r="E50" s="26" t="str">
        <f>CONCATENATE(B50&amp;C50&amp;D50)</f>
        <v>縣市個人獎甲等</v>
      </c>
      <c r="F50" s="27">
        <v>11</v>
      </c>
      <c r="G50" s="1"/>
    </row>
    <row r="51" spans="1:7" x14ac:dyDescent="0.25">
      <c r="A51" s="19">
        <v>4</v>
      </c>
      <c r="B51" s="1" t="s">
        <v>28</v>
      </c>
      <c r="C51" s="16" t="s">
        <v>59</v>
      </c>
      <c r="D51" s="1" t="s">
        <v>26</v>
      </c>
      <c r="E51" s="26" t="str">
        <f>CONCATENATE(B51&amp;C51&amp;D51)</f>
        <v>縣市個人獎入選</v>
      </c>
      <c r="F51" s="27">
        <v>9</v>
      </c>
      <c r="G51" s="1"/>
    </row>
    <row r="52" spans="1:7" x14ac:dyDescent="0.25">
      <c r="A52" s="19">
        <v>4</v>
      </c>
      <c r="B52" s="1" t="s">
        <v>28</v>
      </c>
      <c r="C52" s="16" t="s">
        <v>59</v>
      </c>
      <c r="D52" s="1">
        <v>1</v>
      </c>
      <c r="E52" s="26" t="str">
        <f t="shared" si="1"/>
        <v>縣市個人獎1</v>
      </c>
      <c r="F52" s="27">
        <v>15</v>
      </c>
      <c r="G52" s="1"/>
    </row>
    <row r="53" spans="1:7" x14ac:dyDescent="0.25">
      <c r="A53" s="19">
        <v>4</v>
      </c>
      <c r="B53" s="1" t="s">
        <v>28</v>
      </c>
      <c r="C53" s="16" t="s">
        <v>59</v>
      </c>
      <c r="D53" s="1">
        <v>2</v>
      </c>
      <c r="E53" s="26" t="str">
        <f t="shared" si="1"/>
        <v>縣市個人獎2</v>
      </c>
      <c r="F53" s="27">
        <v>13</v>
      </c>
      <c r="G53" s="1"/>
    </row>
    <row r="54" spans="1:7" x14ac:dyDescent="0.25">
      <c r="A54" s="19">
        <v>4</v>
      </c>
      <c r="B54" s="1" t="s">
        <v>28</v>
      </c>
      <c r="C54" s="16" t="s">
        <v>59</v>
      </c>
      <c r="D54" s="1">
        <v>3</v>
      </c>
      <c r="E54" s="26" t="str">
        <f t="shared" si="1"/>
        <v>縣市個人獎3</v>
      </c>
      <c r="F54" s="27">
        <v>11</v>
      </c>
      <c r="G54" s="1"/>
    </row>
    <row r="55" spans="1:7" x14ac:dyDescent="0.25">
      <c r="A55" s="19">
        <v>4</v>
      </c>
      <c r="B55" s="1" t="s">
        <v>28</v>
      </c>
      <c r="C55" s="16" t="s">
        <v>59</v>
      </c>
      <c r="D55" s="1">
        <v>4</v>
      </c>
      <c r="E55" s="26" t="str">
        <f t="shared" si="1"/>
        <v>縣市個人獎4</v>
      </c>
      <c r="F55" s="27">
        <v>9</v>
      </c>
      <c r="G55" s="1"/>
    </row>
    <row r="56" spans="1:7" x14ac:dyDescent="0.25">
      <c r="A56" s="19">
        <v>4</v>
      </c>
      <c r="B56" s="1" t="s">
        <v>28</v>
      </c>
      <c r="C56" s="16" t="s">
        <v>59</v>
      </c>
      <c r="D56" s="1">
        <v>5</v>
      </c>
      <c r="E56" s="26" t="str">
        <f t="shared" si="1"/>
        <v>縣市個人獎5</v>
      </c>
      <c r="F56" s="27">
        <v>7</v>
      </c>
      <c r="G56" s="1"/>
    </row>
    <row r="57" spans="1:7" x14ac:dyDescent="0.25">
      <c r="A57" s="19">
        <v>4</v>
      </c>
      <c r="B57" s="1" t="s">
        <v>28</v>
      </c>
      <c r="C57" s="16" t="s">
        <v>59</v>
      </c>
      <c r="D57" s="1">
        <v>6</v>
      </c>
      <c r="E57" s="26" t="str">
        <f t="shared" si="1"/>
        <v>縣市個人獎6</v>
      </c>
      <c r="F57" s="27">
        <v>7</v>
      </c>
      <c r="G57" s="1"/>
    </row>
    <row r="58" spans="1:7" x14ac:dyDescent="0.25">
      <c r="A58" s="19">
        <v>4</v>
      </c>
      <c r="B58" s="1" t="s">
        <v>28</v>
      </c>
      <c r="C58" s="16" t="s">
        <v>59</v>
      </c>
      <c r="D58" s="1">
        <v>7</v>
      </c>
      <c r="E58" s="26" t="str">
        <f t="shared" si="1"/>
        <v>縣市個人獎7</v>
      </c>
      <c r="F58" s="27">
        <v>7</v>
      </c>
      <c r="G58" s="1"/>
    </row>
    <row r="59" spans="1:7" x14ac:dyDescent="0.25">
      <c r="A59" s="19">
        <v>4</v>
      </c>
      <c r="B59" s="1" t="s">
        <v>28</v>
      </c>
      <c r="C59" s="16" t="s">
        <v>59</v>
      </c>
      <c r="D59" s="1">
        <v>8</v>
      </c>
      <c r="E59" s="26" t="str">
        <f t="shared" si="1"/>
        <v>縣市個人獎8</v>
      </c>
      <c r="F59" s="27">
        <v>7</v>
      </c>
      <c r="G59" s="1"/>
    </row>
    <row r="60" spans="1:7" x14ac:dyDescent="0.25">
      <c r="A60" s="19">
        <v>4</v>
      </c>
      <c r="B60" s="1" t="s">
        <v>28</v>
      </c>
      <c r="C60" s="16" t="s">
        <v>59</v>
      </c>
      <c r="D60" s="1">
        <v>9</v>
      </c>
      <c r="E60" s="26" t="str">
        <f t="shared" si="1"/>
        <v>縣市個人獎9</v>
      </c>
      <c r="F60" s="27">
        <v>7</v>
      </c>
      <c r="G60" s="1"/>
    </row>
    <row r="61" spans="1:7" x14ac:dyDescent="0.25">
      <c r="A61" s="19">
        <v>4</v>
      </c>
      <c r="B61" s="1" t="s">
        <v>28</v>
      </c>
      <c r="C61" s="16" t="s">
        <v>59</v>
      </c>
      <c r="D61" s="1">
        <v>10</v>
      </c>
      <c r="E61" s="26" t="str">
        <f t="shared" si="1"/>
        <v>縣市個人獎10</v>
      </c>
      <c r="F61" s="27">
        <v>7</v>
      </c>
      <c r="G61" s="1"/>
    </row>
    <row r="62" spans="1:7" x14ac:dyDescent="0.25">
      <c r="A62" s="19">
        <v>5</v>
      </c>
      <c r="B62" s="1" t="s">
        <v>28</v>
      </c>
      <c r="C62" s="16" t="s">
        <v>61</v>
      </c>
      <c r="D62" s="1" t="s">
        <v>22</v>
      </c>
      <c r="E62" s="26" t="str">
        <f>CONCATENATE(B62&amp;C62&amp;D62)</f>
        <v>縣市團體獎10人以下特優</v>
      </c>
      <c r="F62" s="27">
        <v>13</v>
      </c>
      <c r="G62" s="1"/>
    </row>
    <row r="63" spans="1:7" x14ac:dyDescent="0.25">
      <c r="A63" s="19">
        <v>5</v>
      </c>
      <c r="B63" s="1" t="s">
        <v>28</v>
      </c>
      <c r="C63" s="16" t="s">
        <v>61</v>
      </c>
      <c r="D63" s="1" t="s">
        <v>23</v>
      </c>
      <c r="E63" s="26" t="str">
        <f>CONCATENATE(B63&amp;C63&amp;D63)</f>
        <v>縣市團體獎10人以下優等</v>
      </c>
      <c r="F63" s="27">
        <v>10</v>
      </c>
      <c r="G63" s="1"/>
    </row>
    <row r="64" spans="1:7" x14ac:dyDescent="0.25">
      <c r="A64" s="19">
        <v>5</v>
      </c>
      <c r="B64" s="1" t="s">
        <v>28</v>
      </c>
      <c r="C64" s="16" t="s">
        <v>61</v>
      </c>
      <c r="D64" s="1" t="s">
        <v>24</v>
      </c>
      <c r="E64" s="26" t="str">
        <f>CONCATENATE(B64&amp;C64&amp;D64)</f>
        <v>縣市團體獎10人以下佳作</v>
      </c>
      <c r="F64" s="27">
        <v>7</v>
      </c>
      <c r="G64" s="1"/>
    </row>
    <row r="65" spans="1:7" x14ac:dyDescent="0.25">
      <c r="A65" s="19">
        <v>5</v>
      </c>
      <c r="B65" s="1" t="s">
        <v>28</v>
      </c>
      <c r="C65" s="16" t="s">
        <v>61</v>
      </c>
      <c r="D65" s="1" t="s">
        <v>25</v>
      </c>
      <c r="E65" s="26" t="str">
        <f>CONCATENATE(B65&amp;C65&amp;D65)</f>
        <v>縣市團體獎10人以下甲等</v>
      </c>
      <c r="F65" s="27">
        <v>7</v>
      </c>
      <c r="G65" s="1"/>
    </row>
    <row r="66" spans="1:7" x14ac:dyDescent="0.25">
      <c r="A66" s="19">
        <v>5</v>
      </c>
      <c r="B66" s="1" t="s">
        <v>28</v>
      </c>
      <c r="C66" s="16" t="s">
        <v>61</v>
      </c>
      <c r="D66" s="1" t="s">
        <v>26</v>
      </c>
      <c r="E66" s="26" t="str">
        <f>CONCATENATE(B66&amp;C66&amp;D66)</f>
        <v>縣市團體獎10人以下入選</v>
      </c>
      <c r="F66" s="27">
        <v>4</v>
      </c>
      <c r="G66" s="1"/>
    </row>
    <row r="67" spans="1:7" x14ac:dyDescent="0.25">
      <c r="A67" s="19">
        <v>5</v>
      </c>
      <c r="B67" s="1" t="s">
        <v>28</v>
      </c>
      <c r="C67" s="16" t="s">
        <v>61</v>
      </c>
      <c r="D67" s="1">
        <v>1</v>
      </c>
      <c r="E67" s="26" t="str">
        <f t="shared" si="1"/>
        <v>縣市團體獎10人以下1</v>
      </c>
      <c r="F67" s="27">
        <v>13</v>
      </c>
      <c r="G67" s="1"/>
    </row>
    <row r="68" spans="1:7" x14ac:dyDescent="0.25">
      <c r="A68" s="19">
        <v>5</v>
      </c>
      <c r="B68" s="1" t="s">
        <v>28</v>
      </c>
      <c r="C68" s="16" t="s">
        <v>61</v>
      </c>
      <c r="D68" s="1">
        <v>2</v>
      </c>
      <c r="E68" s="26" t="str">
        <f t="shared" si="1"/>
        <v>縣市團體獎10人以下2</v>
      </c>
      <c r="F68" s="27">
        <v>10</v>
      </c>
      <c r="G68" s="1"/>
    </row>
    <row r="69" spans="1:7" x14ac:dyDescent="0.25">
      <c r="A69" s="19">
        <v>5</v>
      </c>
      <c r="B69" s="1" t="s">
        <v>28</v>
      </c>
      <c r="C69" s="16" t="s">
        <v>61</v>
      </c>
      <c r="D69" s="1">
        <v>3</v>
      </c>
      <c r="E69" s="26" t="str">
        <f t="shared" si="1"/>
        <v>縣市團體獎10人以下3</v>
      </c>
      <c r="F69" s="27">
        <v>7</v>
      </c>
      <c r="G69" s="1"/>
    </row>
    <row r="70" spans="1:7" x14ac:dyDescent="0.25">
      <c r="A70" s="19">
        <v>5</v>
      </c>
      <c r="B70" s="1" t="s">
        <v>28</v>
      </c>
      <c r="C70" s="16" t="s">
        <v>61</v>
      </c>
      <c r="D70" s="1">
        <v>4</v>
      </c>
      <c r="E70" s="26" t="str">
        <f t="shared" si="1"/>
        <v>縣市團體獎10人以下4</v>
      </c>
      <c r="F70" s="27">
        <v>4</v>
      </c>
      <c r="G70" s="1"/>
    </row>
    <row r="71" spans="1:7" x14ac:dyDescent="0.25">
      <c r="A71" s="19">
        <v>5</v>
      </c>
      <c r="B71" s="1" t="s">
        <v>28</v>
      </c>
      <c r="C71" s="16" t="s">
        <v>61</v>
      </c>
      <c r="D71" s="1">
        <v>5</v>
      </c>
      <c r="E71" s="26" t="str">
        <f t="shared" si="1"/>
        <v>縣市團體獎10人以下5</v>
      </c>
      <c r="F71" s="27">
        <v>4</v>
      </c>
      <c r="G71" s="1"/>
    </row>
    <row r="72" spans="1:7" x14ac:dyDescent="0.25">
      <c r="A72" s="19">
        <v>5</v>
      </c>
      <c r="B72" s="1" t="s">
        <v>28</v>
      </c>
      <c r="C72" s="16" t="s">
        <v>61</v>
      </c>
      <c r="D72" s="1">
        <v>6</v>
      </c>
      <c r="E72" s="26" t="str">
        <f t="shared" si="1"/>
        <v>縣市團體獎10人以下6</v>
      </c>
      <c r="F72" s="27">
        <v>4</v>
      </c>
      <c r="G72" s="1"/>
    </row>
    <row r="73" spans="1:7" x14ac:dyDescent="0.25">
      <c r="A73" s="19">
        <v>5</v>
      </c>
      <c r="B73" s="1" t="s">
        <v>28</v>
      </c>
      <c r="C73" s="16" t="s">
        <v>61</v>
      </c>
      <c r="D73" s="1">
        <v>7</v>
      </c>
      <c r="E73" s="26" t="str">
        <f t="shared" si="1"/>
        <v>縣市團體獎10人以下7</v>
      </c>
      <c r="F73" s="27">
        <v>4</v>
      </c>
      <c r="G73" s="1"/>
    </row>
    <row r="74" spans="1:7" x14ac:dyDescent="0.25">
      <c r="A74" s="19">
        <v>5</v>
      </c>
      <c r="B74" s="1" t="s">
        <v>28</v>
      </c>
      <c r="C74" s="16" t="s">
        <v>61</v>
      </c>
      <c r="D74" s="1">
        <v>8</v>
      </c>
      <c r="E74" s="26" t="str">
        <f t="shared" si="1"/>
        <v>縣市團體獎10人以下8</v>
      </c>
      <c r="F74" s="27">
        <v>4</v>
      </c>
      <c r="G74" s="1"/>
    </row>
    <row r="75" spans="1:7" x14ac:dyDescent="0.25">
      <c r="A75" s="19">
        <v>5</v>
      </c>
      <c r="B75" s="1" t="s">
        <v>28</v>
      </c>
      <c r="C75" s="16" t="s">
        <v>61</v>
      </c>
      <c r="D75" s="1">
        <v>9</v>
      </c>
      <c r="E75" s="26" t="str">
        <f t="shared" si="1"/>
        <v>縣市團體獎10人以下9</v>
      </c>
      <c r="F75" s="27">
        <v>4</v>
      </c>
      <c r="G75" s="1"/>
    </row>
    <row r="76" spans="1:7" x14ac:dyDescent="0.25">
      <c r="A76" s="19">
        <v>5</v>
      </c>
      <c r="B76" s="1" t="s">
        <v>28</v>
      </c>
      <c r="C76" s="16" t="s">
        <v>61</v>
      </c>
      <c r="D76" s="1">
        <v>10</v>
      </c>
      <c r="E76" s="26" t="str">
        <f t="shared" si="1"/>
        <v>縣市團體獎10人以下10</v>
      </c>
      <c r="F76" s="27">
        <v>4</v>
      </c>
      <c r="G76" s="1"/>
    </row>
    <row r="77" spans="1:7" x14ac:dyDescent="0.25">
      <c r="A77" s="19">
        <v>6</v>
      </c>
      <c r="B77" s="1" t="s">
        <v>28</v>
      </c>
      <c r="C77" s="16" t="s">
        <v>63</v>
      </c>
      <c r="D77" s="1" t="s">
        <v>22</v>
      </c>
      <c r="E77" s="26" t="str">
        <f>CONCATENATE(B77&amp;C77&amp;D77)</f>
        <v>縣市團體獎10人（含）以上特優</v>
      </c>
      <c r="F77" s="27">
        <v>9</v>
      </c>
      <c r="G77" s="1"/>
    </row>
    <row r="78" spans="1:7" x14ac:dyDescent="0.25">
      <c r="A78" s="19">
        <v>6</v>
      </c>
      <c r="B78" s="1" t="s">
        <v>28</v>
      </c>
      <c r="C78" s="16" t="s">
        <v>63</v>
      </c>
      <c r="D78" s="1" t="s">
        <v>23</v>
      </c>
      <c r="E78" s="26" t="str">
        <f>CONCATENATE(B78&amp;C78&amp;D78)</f>
        <v>縣市團體獎10人（含）以上優等</v>
      </c>
      <c r="F78" s="27">
        <v>7</v>
      </c>
      <c r="G78" s="1"/>
    </row>
    <row r="79" spans="1:7" x14ac:dyDescent="0.25">
      <c r="A79" s="19">
        <v>6</v>
      </c>
      <c r="B79" s="1" t="s">
        <v>28</v>
      </c>
      <c r="C79" s="16" t="s">
        <v>63</v>
      </c>
      <c r="D79" s="1" t="s">
        <v>24</v>
      </c>
      <c r="E79" s="26" t="str">
        <f>CONCATENATE(B79&amp;C79&amp;D79)</f>
        <v>縣市團體獎10人（含）以上佳作</v>
      </c>
      <c r="F79" s="27">
        <v>5</v>
      </c>
      <c r="G79" s="1"/>
    </row>
    <row r="80" spans="1:7" x14ac:dyDescent="0.25">
      <c r="A80" s="19">
        <v>6</v>
      </c>
      <c r="B80" s="1" t="s">
        <v>28</v>
      </c>
      <c r="C80" s="16" t="s">
        <v>63</v>
      </c>
      <c r="D80" s="1" t="s">
        <v>25</v>
      </c>
      <c r="E80" s="26" t="str">
        <f>CONCATENATE(B80&amp;C80&amp;D80)</f>
        <v>縣市團體獎10人（含）以上甲等</v>
      </c>
      <c r="F80" s="27">
        <v>5</v>
      </c>
      <c r="G80" s="1"/>
    </row>
    <row r="81" spans="1:7" x14ac:dyDescent="0.25">
      <c r="A81" s="19">
        <v>6</v>
      </c>
      <c r="B81" s="1" t="s">
        <v>28</v>
      </c>
      <c r="C81" s="16" t="s">
        <v>63</v>
      </c>
      <c r="D81" s="1" t="s">
        <v>26</v>
      </c>
      <c r="E81" s="26" t="str">
        <f>CONCATENATE(B81&amp;C81&amp;D81)</f>
        <v>縣市團體獎10人（含）以上入選</v>
      </c>
      <c r="F81" s="27">
        <v>3</v>
      </c>
      <c r="G81" s="1"/>
    </row>
    <row r="82" spans="1:7" x14ac:dyDescent="0.25">
      <c r="A82" s="19">
        <v>6</v>
      </c>
      <c r="B82" s="1" t="s">
        <v>28</v>
      </c>
      <c r="C82" s="16" t="s">
        <v>63</v>
      </c>
      <c r="D82" s="1">
        <v>1</v>
      </c>
      <c r="E82" s="26" t="str">
        <f t="shared" si="1"/>
        <v>縣市團體獎10人（含）以上1</v>
      </c>
      <c r="F82" s="27">
        <v>9</v>
      </c>
      <c r="G82" s="1"/>
    </row>
    <row r="83" spans="1:7" x14ac:dyDescent="0.25">
      <c r="A83" s="19">
        <v>6</v>
      </c>
      <c r="B83" s="1" t="s">
        <v>28</v>
      </c>
      <c r="C83" s="16" t="s">
        <v>63</v>
      </c>
      <c r="D83" s="1">
        <v>2</v>
      </c>
      <c r="E83" s="26" t="str">
        <f t="shared" si="1"/>
        <v>縣市團體獎10人（含）以上2</v>
      </c>
      <c r="F83" s="27">
        <v>7</v>
      </c>
      <c r="G83" s="1"/>
    </row>
    <row r="84" spans="1:7" x14ac:dyDescent="0.25">
      <c r="A84" s="19">
        <v>6</v>
      </c>
      <c r="B84" s="1" t="s">
        <v>28</v>
      </c>
      <c r="C84" s="16" t="s">
        <v>63</v>
      </c>
      <c r="D84" s="1">
        <v>3</v>
      </c>
      <c r="E84" s="26" t="str">
        <f t="shared" si="1"/>
        <v>縣市團體獎10人（含）以上3</v>
      </c>
      <c r="F84" s="27">
        <v>5</v>
      </c>
      <c r="G84" s="1"/>
    </row>
    <row r="85" spans="1:7" x14ac:dyDescent="0.25">
      <c r="A85" s="19">
        <v>6</v>
      </c>
      <c r="B85" s="1" t="s">
        <v>28</v>
      </c>
      <c r="C85" s="16" t="s">
        <v>63</v>
      </c>
      <c r="D85" s="1">
        <v>4</v>
      </c>
      <c r="E85" s="26" t="str">
        <f t="shared" si="1"/>
        <v>縣市團體獎10人（含）以上4</v>
      </c>
      <c r="F85" s="27">
        <v>3</v>
      </c>
      <c r="G85" s="1"/>
    </row>
    <row r="86" spans="1:7" x14ac:dyDescent="0.25">
      <c r="A86" s="19">
        <v>6</v>
      </c>
      <c r="B86" s="1" t="s">
        <v>28</v>
      </c>
      <c r="C86" s="16" t="s">
        <v>63</v>
      </c>
      <c r="D86" s="1">
        <v>5</v>
      </c>
      <c r="E86" s="26" t="str">
        <f t="shared" ref="E86:E149" si="2">CONCATENATE(B86&amp;C86&amp;D86)</f>
        <v>縣市團體獎10人（含）以上5</v>
      </c>
      <c r="F86" s="27">
        <v>3</v>
      </c>
      <c r="G86" s="1"/>
    </row>
    <row r="87" spans="1:7" x14ac:dyDescent="0.25">
      <c r="A87" s="19">
        <v>6</v>
      </c>
      <c r="B87" s="1" t="s">
        <v>28</v>
      </c>
      <c r="C87" s="16" t="s">
        <v>63</v>
      </c>
      <c r="D87" s="1">
        <v>6</v>
      </c>
      <c r="E87" s="26" t="str">
        <f t="shared" si="2"/>
        <v>縣市團體獎10人（含）以上6</v>
      </c>
      <c r="F87" s="27">
        <v>3</v>
      </c>
      <c r="G87" s="1"/>
    </row>
    <row r="88" spans="1:7" x14ac:dyDescent="0.25">
      <c r="A88" s="19">
        <v>6</v>
      </c>
      <c r="B88" s="1" t="s">
        <v>28</v>
      </c>
      <c r="C88" s="16" t="s">
        <v>63</v>
      </c>
      <c r="D88" s="1">
        <v>7</v>
      </c>
      <c r="E88" s="26" t="str">
        <f t="shared" si="2"/>
        <v>縣市團體獎10人（含）以上7</v>
      </c>
      <c r="F88" s="27">
        <v>3</v>
      </c>
      <c r="G88" s="1"/>
    </row>
    <row r="89" spans="1:7" x14ac:dyDescent="0.25">
      <c r="A89" s="19">
        <v>6</v>
      </c>
      <c r="B89" s="1" t="s">
        <v>28</v>
      </c>
      <c r="C89" s="16" t="s">
        <v>63</v>
      </c>
      <c r="D89" s="1">
        <v>8</v>
      </c>
      <c r="E89" s="26" t="str">
        <f t="shared" si="2"/>
        <v>縣市團體獎10人（含）以上8</v>
      </c>
      <c r="F89" s="27">
        <v>3</v>
      </c>
      <c r="G89" s="1"/>
    </row>
    <row r="90" spans="1:7" x14ac:dyDescent="0.25">
      <c r="A90" s="19">
        <v>6</v>
      </c>
      <c r="B90" s="1" t="s">
        <v>28</v>
      </c>
      <c r="C90" s="16" t="s">
        <v>63</v>
      </c>
      <c r="D90" s="1">
        <v>9</v>
      </c>
      <c r="E90" s="26" t="str">
        <f t="shared" si="2"/>
        <v>縣市團體獎10人（含）以上9</v>
      </c>
      <c r="F90" s="27">
        <v>3</v>
      </c>
      <c r="G90" s="1"/>
    </row>
    <row r="91" spans="1:7" x14ac:dyDescent="0.25">
      <c r="A91" s="19">
        <v>6</v>
      </c>
      <c r="B91" s="1" t="s">
        <v>28</v>
      </c>
      <c r="C91" s="16" t="s">
        <v>63</v>
      </c>
      <c r="D91" s="1">
        <v>10</v>
      </c>
      <c r="E91" s="26" t="str">
        <f t="shared" si="2"/>
        <v>縣市團體獎10人（含）以上10</v>
      </c>
      <c r="F91" s="27">
        <v>3</v>
      </c>
      <c r="G91" s="1"/>
    </row>
    <row r="92" spans="1:7" x14ac:dyDescent="0.25">
      <c r="A92" s="19">
        <v>7</v>
      </c>
      <c r="B92" s="1" t="s">
        <v>8</v>
      </c>
      <c r="C92" s="16" t="s">
        <v>59</v>
      </c>
      <c r="D92" s="1" t="s">
        <v>22</v>
      </c>
      <c r="E92" s="26" t="str">
        <f>CONCATENATE(B92&amp;C92&amp;D92)</f>
        <v>全國個人獎特優</v>
      </c>
      <c r="F92" s="27">
        <v>30</v>
      </c>
      <c r="G92" s="1"/>
    </row>
    <row r="93" spans="1:7" x14ac:dyDescent="0.25">
      <c r="A93" s="19">
        <v>7</v>
      </c>
      <c r="B93" s="1" t="s">
        <v>8</v>
      </c>
      <c r="C93" s="16" t="s">
        <v>59</v>
      </c>
      <c r="D93" s="1" t="s">
        <v>23</v>
      </c>
      <c r="E93" s="26" t="str">
        <f>CONCATENATE(B93&amp;C93&amp;D93)</f>
        <v>全國個人獎優等</v>
      </c>
      <c r="F93" s="27">
        <v>26</v>
      </c>
      <c r="G93" s="1"/>
    </row>
    <row r="94" spans="1:7" x14ac:dyDescent="0.25">
      <c r="A94" s="19">
        <v>7</v>
      </c>
      <c r="B94" s="1" t="s">
        <v>8</v>
      </c>
      <c r="C94" s="16" t="s">
        <v>59</v>
      </c>
      <c r="D94" s="1" t="s">
        <v>24</v>
      </c>
      <c r="E94" s="26" t="str">
        <f>CONCATENATE(B94&amp;C94&amp;D94)</f>
        <v>全國個人獎佳作</v>
      </c>
      <c r="F94" s="27">
        <v>22</v>
      </c>
      <c r="G94" s="1"/>
    </row>
    <row r="95" spans="1:7" x14ac:dyDescent="0.25">
      <c r="A95" s="19">
        <v>7</v>
      </c>
      <c r="B95" s="1" t="s">
        <v>8</v>
      </c>
      <c r="C95" s="16" t="s">
        <v>59</v>
      </c>
      <c r="D95" s="1" t="s">
        <v>25</v>
      </c>
      <c r="E95" s="26" t="str">
        <f>CONCATENATE(B95&amp;C95&amp;D95)</f>
        <v>全國個人獎甲等</v>
      </c>
      <c r="F95" s="27">
        <v>22</v>
      </c>
      <c r="G95" s="1"/>
    </row>
    <row r="96" spans="1:7" x14ac:dyDescent="0.25">
      <c r="A96" s="19">
        <v>7</v>
      </c>
      <c r="B96" s="1" t="s">
        <v>8</v>
      </c>
      <c r="C96" s="16" t="s">
        <v>59</v>
      </c>
      <c r="D96" s="1" t="s">
        <v>26</v>
      </c>
      <c r="E96" s="26" t="str">
        <f>CONCATENATE(B96&amp;C96&amp;D96)</f>
        <v>全國個人獎入選</v>
      </c>
      <c r="F96" s="27">
        <v>18</v>
      </c>
      <c r="G96" s="1"/>
    </row>
    <row r="97" spans="1:7" x14ac:dyDescent="0.25">
      <c r="A97" s="19">
        <v>7</v>
      </c>
      <c r="B97" s="1" t="s">
        <v>8</v>
      </c>
      <c r="C97" s="16" t="s">
        <v>59</v>
      </c>
      <c r="D97" s="1">
        <v>1</v>
      </c>
      <c r="E97" s="26" t="str">
        <f t="shared" si="2"/>
        <v>全國個人獎1</v>
      </c>
      <c r="F97" s="27">
        <v>30</v>
      </c>
      <c r="G97" s="1"/>
    </row>
    <row r="98" spans="1:7" x14ac:dyDescent="0.25">
      <c r="A98" s="19">
        <v>7</v>
      </c>
      <c r="B98" s="1" t="s">
        <v>8</v>
      </c>
      <c r="C98" s="16" t="s">
        <v>59</v>
      </c>
      <c r="D98" s="1">
        <v>2</v>
      </c>
      <c r="E98" s="26" t="str">
        <f t="shared" si="2"/>
        <v>全國個人獎2</v>
      </c>
      <c r="F98" s="27">
        <v>26</v>
      </c>
      <c r="G98" s="1"/>
    </row>
    <row r="99" spans="1:7" x14ac:dyDescent="0.25">
      <c r="A99" s="19">
        <v>7</v>
      </c>
      <c r="B99" s="1" t="s">
        <v>8</v>
      </c>
      <c r="C99" s="16" t="s">
        <v>59</v>
      </c>
      <c r="D99" s="1">
        <v>3</v>
      </c>
      <c r="E99" s="26" t="str">
        <f t="shared" si="2"/>
        <v>全國個人獎3</v>
      </c>
      <c r="F99" s="27">
        <v>22</v>
      </c>
      <c r="G99" s="1"/>
    </row>
    <row r="100" spans="1:7" x14ac:dyDescent="0.25">
      <c r="A100" s="19">
        <v>7</v>
      </c>
      <c r="B100" s="1" t="s">
        <v>8</v>
      </c>
      <c r="C100" s="16" t="s">
        <v>59</v>
      </c>
      <c r="D100" s="1">
        <v>4</v>
      </c>
      <c r="E100" s="26" t="str">
        <f t="shared" si="2"/>
        <v>全國個人獎4</v>
      </c>
      <c r="F100" s="27">
        <v>18</v>
      </c>
      <c r="G100" s="1"/>
    </row>
    <row r="101" spans="1:7" x14ac:dyDescent="0.25">
      <c r="A101" s="19">
        <v>7</v>
      </c>
      <c r="B101" s="1" t="s">
        <v>8</v>
      </c>
      <c r="C101" s="16" t="s">
        <v>59</v>
      </c>
      <c r="D101" s="1">
        <v>5</v>
      </c>
      <c r="E101" s="26" t="str">
        <f t="shared" si="2"/>
        <v>全國個人獎5</v>
      </c>
      <c r="F101" s="27">
        <v>14</v>
      </c>
      <c r="G101" s="1"/>
    </row>
    <row r="102" spans="1:7" x14ac:dyDescent="0.25">
      <c r="A102" s="19">
        <v>7</v>
      </c>
      <c r="B102" s="1" t="s">
        <v>8</v>
      </c>
      <c r="C102" s="16" t="s">
        <v>59</v>
      </c>
      <c r="D102" s="1">
        <v>6</v>
      </c>
      <c r="E102" s="26" t="str">
        <f t="shared" si="2"/>
        <v>全國個人獎6</v>
      </c>
      <c r="F102" s="27">
        <v>14</v>
      </c>
      <c r="G102" s="1"/>
    </row>
    <row r="103" spans="1:7" x14ac:dyDescent="0.25">
      <c r="A103" s="19">
        <v>7</v>
      </c>
      <c r="B103" s="1" t="s">
        <v>8</v>
      </c>
      <c r="C103" s="16" t="s">
        <v>59</v>
      </c>
      <c r="D103" s="1">
        <v>7</v>
      </c>
      <c r="E103" s="26" t="str">
        <f t="shared" si="2"/>
        <v>全國個人獎7</v>
      </c>
      <c r="F103" s="27">
        <v>14</v>
      </c>
      <c r="G103" s="1"/>
    </row>
    <row r="104" spans="1:7" x14ac:dyDescent="0.25">
      <c r="A104" s="19">
        <v>7</v>
      </c>
      <c r="B104" s="1" t="s">
        <v>8</v>
      </c>
      <c r="C104" s="16" t="s">
        <v>59</v>
      </c>
      <c r="D104" s="1">
        <v>8</v>
      </c>
      <c r="E104" s="26" t="str">
        <f t="shared" si="2"/>
        <v>全國個人獎8</v>
      </c>
      <c r="F104" s="27">
        <v>14</v>
      </c>
      <c r="G104" s="1"/>
    </row>
    <row r="105" spans="1:7" x14ac:dyDescent="0.25">
      <c r="A105" s="19">
        <v>7</v>
      </c>
      <c r="B105" s="1" t="s">
        <v>8</v>
      </c>
      <c r="C105" s="16" t="s">
        <v>59</v>
      </c>
      <c r="D105" s="1">
        <v>9</v>
      </c>
      <c r="E105" s="26" t="str">
        <f t="shared" si="2"/>
        <v>全國個人獎9</v>
      </c>
      <c r="F105" s="27">
        <v>14</v>
      </c>
      <c r="G105" s="1"/>
    </row>
    <row r="106" spans="1:7" x14ac:dyDescent="0.25">
      <c r="A106" s="19">
        <v>7</v>
      </c>
      <c r="B106" s="1" t="s">
        <v>8</v>
      </c>
      <c r="C106" s="16" t="s">
        <v>59</v>
      </c>
      <c r="D106" s="1">
        <v>10</v>
      </c>
      <c r="E106" s="26" t="str">
        <f t="shared" si="2"/>
        <v>全國個人獎10</v>
      </c>
      <c r="F106" s="27">
        <v>14</v>
      </c>
      <c r="G106" s="1"/>
    </row>
    <row r="107" spans="1:7" x14ac:dyDescent="0.25">
      <c r="A107" s="19">
        <v>8</v>
      </c>
      <c r="B107" s="1" t="s">
        <v>8</v>
      </c>
      <c r="C107" s="16" t="s">
        <v>61</v>
      </c>
      <c r="D107" s="1" t="s">
        <v>22</v>
      </c>
      <c r="E107" s="26" t="str">
        <f>CONCATENATE(B107&amp;C107&amp;D107)</f>
        <v>全國團體獎10人以下特優</v>
      </c>
      <c r="F107" s="27">
        <v>22</v>
      </c>
      <c r="G107" s="1"/>
    </row>
    <row r="108" spans="1:7" x14ac:dyDescent="0.25">
      <c r="A108" s="19">
        <v>8</v>
      </c>
      <c r="B108" s="1" t="s">
        <v>8</v>
      </c>
      <c r="C108" s="16" t="s">
        <v>61</v>
      </c>
      <c r="D108" s="1" t="s">
        <v>23</v>
      </c>
      <c r="E108" s="26" t="str">
        <f>CONCATENATE(B108&amp;C108&amp;D108)</f>
        <v>全國團體獎10人以下優等</v>
      </c>
      <c r="F108" s="27">
        <v>18</v>
      </c>
      <c r="G108" s="1"/>
    </row>
    <row r="109" spans="1:7" x14ac:dyDescent="0.25">
      <c r="A109" s="19">
        <v>8</v>
      </c>
      <c r="B109" s="1" t="s">
        <v>8</v>
      </c>
      <c r="C109" s="16" t="s">
        <v>61</v>
      </c>
      <c r="D109" s="1" t="s">
        <v>24</v>
      </c>
      <c r="E109" s="26" t="str">
        <f>CONCATENATE(B109&amp;C109&amp;D109)</f>
        <v>全國團體獎10人以下佳作</v>
      </c>
      <c r="F109" s="27">
        <v>14</v>
      </c>
      <c r="G109" s="1"/>
    </row>
    <row r="110" spans="1:7" x14ac:dyDescent="0.25">
      <c r="A110" s="19">
        <v>8</v>
      </c>
      <c r="B110" s="1" t="s">
        <v>8</v>
      </c>
      <c r="C110" s="16" t="s">
        <v>61</v>
      </c>
      <c r="D110" s="1" t="s">
        <v>25</v>
      </c>
      <c r="E110" s="26" t="str">
        <f>CONCATENATE(B110&amp;C110&amp;D110)</f>
        <v>全國團體獎10人以下甲等</v>
      </c>
      <c r="F110" s="27">
        <v>14</v>
      </c>
      <c r="G110" s="1"/>
    </row>
    <row r="111" spans="1:7" x14ac:dyDescent="0.25">
      <c r="A111" s="19">
        <v>8</v>
      </c>
      <c r="B111" s="1" t="s">
        <v>8</v>
      </c>
      <c r="C111" s="16" t="s">
        <v>61</v>
      </c>
      <c r="D111" s="1" t="s">
        <v>26</v>
      </c>
      <c r="E111" s="26" t="str">
        <f>CONCATENATE(B111&amp;C111&amp;D111)</f>
        <v>全國團體獎10人以下入選</v>
      </c>
      <c r="F111" s="27">
        <v>11</v>
      </c>
      <c r="G111" s="1"/>
    </row>
    <row r="112" spans="1:7" x14ac:dyDescent="0.25">
      <c r="A112" s="19">
        <v>8</v>
      </c>
      <c r="B112" s="1" t="s">
        <v>8</v>
      </c>
      <c r="C112" s="16" t="s">
        <v>61</v>
      </c>
      <c r="D112" s="1">
        <v>1</v>
      </c>
      <c r="E112" s="26" t="str">
        <f t="shared" si="2"/>
        <v>全國團體獎10人以下1</v>
      </c>
      <c r="F112" s="27">
        <v>22</v>
      </c>
      <c r="G112" s="1"/>
    </row>
    <row r="113" spans="1:7" x14ac:dyDescent="0.25">
      <c r="A113" s="19">
        <v>8</v>
      </c>
      <c r="B113" s="1" t="s">
        <v>8</v>
      </c>
      <c r="C113" s="16" t="s">
        <v>61</v>
      </c>
      <c r="D113" s="1">
        <v>2</v>
      </c>
      <c r="E113" s="26" t="str">
        <f t="shared" si="2"/>
        <v>全國團體獎10人以下2</v>
      </c>
      <c r="F113" s="27">
        <v>18</v>
      </c>
      <c r="G113" s="1"/>
    </row>
    <row r="114" spans="1:7" x14ac:dyDescent="0.25">
      <c r="A114" s="19">
        <v>8</v>
      </c>
      <c r="B114" s="1" t="s">
        <v>8</v>
      </c>
      <c r="C114" s="16" t="s">
        <v>61</v>
      </c>
      <c r="D114" s="1">
        <v>3</v>
      </c>
      <c r="E114" s="26" t="str">
        <f t="shared" si="2"/>
        <v>全國團體獎10人以下3</v>
      </c>
      <c r="F114" s="27">
        <v>14</v>
      </c>
      <c r="G114" s="1"/>
    </row>
    <row r="115" spans="1:7" x14ac:dyDescent="0.25">
      <c r="A115" s="19">
        <v>8</v>
      </c>
      <c r="B115" s="1" t="s">
        <v>8</v>
      </c>
      <c r="C115" s="16" t="s">
        <v>61</v>
      </c>
      <c r="D115" s="1">
        <v>4</v>
      </c>
      <c r="E115" s="26" t="str">
        <f t="shared" si="2"/>
        <v>全國團體獎10人以下4</v>
      </c>
      <c r="F115" s="27">
        <v>11</v>
      </c>
      <c r="G115" s="1"/>
    </row>
    <row r="116" spans="1:7" x14ac:dyDescent="0.25">
      <c r="A116" s="19">
        <v>8</v>
      </c>
      <c r="B116" s="1" t="s">
        <v>8</v>
      </c>
      <c r="C116" s="16" t="s">
        <v>61</v>
      </c>
      <c r="D116" s="1">
        <v>5</v>
      </c>
      <c r="E116" s="26" t="str">
        <f t="shared" si="2"/>
        <v>全國團體獎10人以下5</v>
      </c>
      <c r="F116" s="27">
        <v>8</v>
      </c>
      <c r="G116" s="1"/>
    </row>
    <row r="117" spans="1:7" x14ac:dyDescent="0.25">
      <c r="A117" s="19">
        <v>8</v>
      </c>
      <c r="B117" s="1" t="s">
        <v>8</v>
      </c>
      <c r="C117" s="16" t="s">
        <v>61</v>
      </c>
      <c r="D117" s="1">
        <v>6</v>
      </c>
      <c r="E117" s="26" t="str">
        <f t="shared" si="2"/>
        <v>全國團體獎10人以下6</v>
      </c>
      <c r="F117" s="27">
        <v>8</v>
      </c>
      <c r="G117" s="1"/>
    </row>
    <row r="118" spans="1:7" x14ac:dyDescent="0.25">
      <c r="A118" s="19">
        <v>8</v>
      </c>
      <c r="B118" s="1" t="s">
        <v>8</v>
      </c>
      <c r="C118" s="16" t="s">
        <v>61</v>
      </c>
      <c r="D118" s="1">
        <v>7</v>
      </c>
      <c r="E118" s="26" t="str">
        <f t="shared" si="2"/>
        <v>全國團體獎10人以下7</v>
      </c>
      <c r="F118" s="27">
        <v>8</v>
      </c>
      <c r="G118" s="1"/>
    </row>
    <row r="119" spans="1:7" x14ac:dyDescent="0.25">
      <c r="A119" s="19">
        <v>8</v>
      </c>
      <c r="B119" s="1" t="s">
        <v>8</v>
      </c>
      <c r="C119" s="16" t="s">
        <v>61</v>
      </c>
      <c r="D119" s="1">
        <v>8</v>
      </c>
      <c r="E119" s="26" t="str">
        <f t="shared" si="2"/>
        <v>全國團體獎10人以下8</v>
      </c>
      <c r="F119" s="27">
        <v>8</v>
      </c>
      <c r="G119" s="1"/>
    </row>
    <row r="120" spans="1:7" x14ac:dyDescent="0.25">
      <c r="A120" s="19">
        <v>8</v>
      </c>
      <c r="B120" s="1" t="s">
        <v>8</v>
      </c>
      <c r="C120" s="16" t="s">
        <v>61</v>
      </c>
      <c r="D120" s="1">
        <v>9</v>
      </c>
      <c r="E120" s="26" t="str">
        <f t="shared" si="2"/>
        <v>全國團體獎10人以下9</v>
      </c>
      <c r="F120" s="27">
        <v>8</v>
      </c>
      <c r="G120" s="1"/>
    </row>
    <row r="121" spans="1:7" x14ac:dyDescent="0.25">
      <c r="A121" s="19">
        <v>8</v>
      </c>
      <c r="B121" s="1" t="s">
        <v>8</v>
      </c>
      <c r="C121" s="16" t="s">
        <v>61</v>
      </c>
      <c r="D121" s="1">
        <v>10</v>
      </c>
      <c r="E121" s="26" t="str">
        <f t="shared" si="2"/>
        <v>全國團體獎10人以下10</v>
      </c>
      <c r="F121" s="27">
        <v>8</v>
      </c>
      <c r="G121" s="1"/>
    </row>
    <row r="122" spans="1:7" x14ac:dyDescent="0.25">
      <c r="A122" s="19">
        <v>9</v>
      </c>
      <c r="B122" s="1" t="s">
        <v>8</v>
      </c>
      <c r="C122" s="16" t="s">
        <v>63</v>
      </c>
      <c r="D122" s="1" t="s">
        <v>22</v>
      </c>
      <c r="E122" s="26" t="str">
        <f>CONCATENATE(B122&amp;C122&amp;D122)</f>
        <v>全國團體獎10人（含）以上特優</v>
      </c>
      <c r="F122" s="27">
        <v>11</v>
      </c>
      <c r="G122" s="1"/>
    </row>
    <row r="123" spans="1:7" x14ac:dyDescent="0.25">
      <c r="A123" s="19">
        <v>9</v>
      </c>
      <c r="B123" s="1" t="s">
        <v>8</v>
      </c>
      <c r="C123" s="16" t="s">
        <v>63</v>
      </c>
      <c r="D123" s="1" t="s">
        <v>23</v>
      </c>
      <c r="E123" s="26" t="str">
        <f>CONCATENATE(B123&amp;C123&amp;D123)</f>
        <v>全國團體獎10人（含）以上優等</v>
      </c>
      <c r="F123" s="27">
        <v>9</v>
      </c>
      <c r="G123" s="1"/>
    </row>
    <row r="124" spans="1:7" x14ac:dyDescent="0.25">
      <c r="A124" s="19">
        <v>9</v>
      </c>
      <c r="B124" s="1" t="s">
        <v>8</v>
      </c>
      <c r="C124" s="16" t="s">
        <v>63</v>
      </c>
      <c r="D124" s="1" t="s">
        <v>24</v>
      </c>
      <c r="E124" s="26" t="str">
        <f>CONCATENATE(B124&amp;C124&amp;D124)</f>
        <v>全國團體獎10人（含）以上佳作</v>
      </c>
      <c r="F124" s="27">
        <v>7</v>
      </c>
      <c r="G124" s="1"/>
    </row>
    <row r="125" spans="1:7" x14ac:dyDescent="0.25">
      <c r="A125" s="19">
        <v>9</v>
      </c>
      <c r="B125" s="1" t="s">
        <v>8</v>
      </c>
      <c r="C125" s="16" t="s">
        <v>63</v>
      </c>
      <c r="D125" s="1" t="s">
        <v>25</v>
      </c>
      <c r="E125" s="26" t="str">
        <f>CONCATENATE(B125&amp;C125&amp;D125)</f>
        <v>全國團體獎10人（含）以上甲等</v>
      </c>
      <c r="F125" s="27">
        <v>7</v>
      </c>
      <c r="G125" s="1"/>
    </row>
    <row r="126" spans="1:7" x14ac:dyDescent="0.25">
      <c r="A126" s="19">
        <v>9</v>
      </c>
      <c r="B126" s="1" t="s">
        <v>8</v>
      </c>
      <c r="C126" s="16" t="s">
        <v>63</v>
      </c>
      <c r="D126" s="1" t="s">
        <v>26</v>
      </c>
      <c r="E126" s="26" t="str">
        <f>CONCATENATE(B126&amp;C126&amp;D126)</f>
        <v>全國團體獎10人（含）以上入選</v>
      </c>
      <c r="F126" s="27">
        <v>5</v>
      </c>
      <c r="G126" s="1"/>
    </row>
    <row r="127" spans="1:7" x14ac:dyDescent="0.25">
      <c r="A127" s="19">
        <v>9</v>
      </c>
      <c r="B127" s="1" t="s">
        <v>8</v>
      </c>
      <c r="C127" s="16" t="s">
        <v>63</v>
      </c>
      <c r="D127" s="1">
        <v>1</v>
      </c>
      <c r="E127" s="26" t="str">
        <f t="shared" si="2"/>
        <v>全國團體獎10人（含）以上1</v>
      </c>
      <c r="F127" s="27">
        <v>11</v>
      </c>
      <c r="G127" s="1"/>
    </row>
    <row r="128" spans="1:7" x14ac:dyDescent="0.25">
      <c r="A128" s="19">
        <v>9</v>
      </c>
      <c r="B128" s="1" t="s">
        <v>8</v>
      </c>
      <c r="C128" s="16" t="s">
        <v>63</v>
      </c>
      <c r="D128" s="1">
        <v>2</v>
      </c>
      <c r="E128" s="26" t="str">
        <f t="shared" si="2"/>
        <v>全國團體獎10人（含）以上2</v>
      </c>
      <c r="F128" s="27">
        <v>9</v>
      </c>
      <c r="G128" s="1"/>
    </row>
    <row r="129" spans="1:7" x14ac:dyDescent="0.25">
      <c r="A129" s="19">
        <v>9</v>
      </c>
      <c r="B129" s="1" t="s">
        <v>8</v>
      </c>
      <c r="C129" s="16" t="s">
        <v>63</v>
      </c>
      <c r="D129" s="1">
        <v>3</v>
      </c>
      <c r="E129" s="26" t="str">
        <f t="shared" si="2"/>
        <v>全國團體獎10人（含）以上3</v>
      </c>
      <c r="F129" s="27">
        <v>7</v>
      </c>
      <c r="G129" s="1"/>
    </row>
    <row r="130" spans="1:7" x14ac:dyDescent="0.25">
      <c r="A130" s="19">
        <v>9</v>
      </c>
      <c r="B130" s="1" t="s">
        <v>8</v>
      </c>
      <c r="C130" s="16" t="s">
        <v>63</v>
      </c>
      <c r="D130" s="1">
        <v>4</v>
      </c>
      <c r="E130" s="26" t="str">
        <f t="shared" si="2"/>
        <v>全國團體獎10人（含）以上4</v>
      </c>
      <c r="F130" s="27">
        <v>5</v>
      </c>
      <c r="G130" s="1"/>
    </row>
    <row r="131" spans="1:7" x14ac:dyDescent="0.25">
      <c r="A131" s="19">
        <v>9</v>
      </c>
      <c r="B131" s="1" t="s">
        <v>8</v>
      </c>
      <c r="C131" s="16" t="s">
        <v>63</v>
      </c>
      <c r="D131" s="1">
        <v>5</v>
      </c>
      <c r="E131" s="26" t="str">
        <f t="shared" si="2"/>
        <v>全國團體獎10人（含）以上5</v>
      </c>
      <c r="F131" s="27">
        <v>5</v>
      </c>
      <c r="G131" s="1"/>
    </row>
    <row r="132" spans="1:7" x14ac:dyDescent="0.25">
      <c r="A132" s="19">
        <v>9</v>
      </c>
      <c r="B132" s="1" t="s">
        <v>8</v>
      </c>
      <c r="C132" s="16" t="s">
        <v>63</v>
      </c>
      <c r="D132" s="1">
        <v>6</v>
      </c>
      <c r="E132" s="26" t="str">
        <f t="shared" si="2"/>
        <v>全國團體獎10人（含）以上6</v>
      </c>
      <c r="F132" s="27">
        <v>5</v>
      </c>
      <c r="G132" s="1"/>
    </row>
    <row r="133" spans="1:7" x14ac:dyDescent="0.25">
      <c r="A133" s="19">
        <v>9</v>
      </c>
      <c r="B133" s="1" t="s">
        <v>8</v>
      </c>
      <c r="C133" s="16" t="s">
        <v>63</v>
      </c>
      <c r="D133" s="1">
        <v>7</v>
      </c>
      <c r="E133" s="26" t="str">
        <f t="shared" si="2"/>
        <v>全國團體獎10人（含）以上7</v>
      </c>
      <c r="F133" s="27">
        <v>5</v>
      </c>
      <c r="G133" s="1"/>
    </row>
    <row r="134" spans="1:7" x14ac:dyDescent="0.25">
      <c r="A134" s="19">
        <v>9</v>
      </c>
      <c r="B134" s="1" t="s">
        <v>8</v>
      </c>
      <c r="C134" s="16" t="s">
        <v>63</v>
      </c>
      <c r="D134" s="1">
        <v>8</v>
      </c>
      <c r="E134" s="26" t="str">
        <f t="shared" si="2"/>
        <v>全國團體獎10人（含）以上8</v>
      </c>
      <c r="F134" s="27">
        <v>5</v>
      </c>
      <c r="G134" s="1"/>
    </row>
    <row r="135" spans="1:7" x14ac:dyDescent="0.25">
      <c r="A135" s="19">
        <v>9</v>
      </c>
      <c r="B135" s="1" t="s">
        <v>8</v>
      </c>
      <c r="C135" s="16" t="s">
        <v>63</v>
      </c>
      <c r="D135" s="1">
        <v>9</v>
      </c>
      <c r="E135" s="26" t="str">
        <f t="shared" si="2"/>
        <v>全國團體獎10人（含）以上9</v>
      </c>
      <c r="F135" s="27">
        <v>5</v>
      </c>
      <c r="G135" s="1"/>
    </row>
    <row r="136" spans="1:7" x14ac:dyDescent="0.25">
      <c r="A136" s="19">
        <v>9</v>
      </c>
      <c r="B136" s="1" t="s">
        <v>8</v>
      </c>
      <c r="C136" s="16" t="s">
        <v>63</v>
      </c>
      <c r="D136" s="1">
        <v>10</v>
      </c>
      <c r="E136" s="26" t="str">
        <f t="shared" si="2"/>
        <v>全國團體獎10人（含）以上10</v>
      </c>
      <c r="F136" s="27">
        <v>5</v>
      </c>
      <c r="G136" s="1"/>
    </row>
    <row r="137" spans="1:7" x14ac:dyDescent="0.25">
      <c r="A137" s="19">
        <v>10</v>
      </c>
      <c r="B137" s="1" t="s">
        <v>29</v>
      </c>
      <c r="C137" s="16" t="s">
        <v>59</v>
      </c>
      <c r="D137" s="1" t="s">
        <v>22</v>
      </c>
      <c r="E137" s="26" t="str">
        <f>CONCATENATE(B137&amp;C137&amp;D137)</f>
        <v>國際個人獎特優</v>
      </c>
      <c r="F137" s="27">
        <v>45</v>
      </c>
      <c r="G137" s="1"/>
    </row>
    <row r="138" spans="1:7" x14ac:dyDescent="0.25">
      <c r="A138" s="19">
        <v>10</v>
      </c>
      <c r="B138" s="1" t="s">
        <v>29</v>
      </c>
      <c r="C138" s="16" t="s">
        <v>59</v>
      </c>
      <c r="D138" s="1" t="s">
        <v>23</v>
      </c>
      <c r="E138" s="26" t="str">
        <f>CONCATENATE(B138&amp;C138&amp;D138)</f>
        <v>國際個人獎優等</v>
      </c>
      <c r="F138" s="27">
        <v>39</v>
      </c>
      <c r="G138" s="1"/>
    </row>
    <row r="139" spans="1:7" x14ac:dyDescent="0.25">
      <c r="A139" s="19">
        <v>10</v>
      </c>
      <c r="B139" s="1" t="s">
        <v>29</v>
      </c>
      <c r="C139" s="16" t="s">
        <v>59</v>
      </c>
      <c r="D139" s="1" t="s">
        <v>24</v>
      </c>
      <c r="E139" s="26" t="str">
        <f>CONCATENATE(B139&amp;C139&amp;D139)</f>
        <v>國際個人獎佳作</v>
      </c>
      <c r="F139" s="27">
        <v>33</v>
      </c>
      <c r="G139" s="1"/>
    </row>
    <row r="140" spans="1:7" x14ac:dyDescent="0.25">
      <c r="A140" s="19">
        <v>10</v>
      </c>
      <c r="B140" s="1" t="s">
        <v>29</v>
      </c>
      <c r="C140" s="16" t="s">
        <v>59</v>
      </c>
      <c r="D140" s="1" t="s">
        <v>25</v>
      </c>
      <c r="E140" s="26" t="str">
        <f>CONCATENATE(B140&amp;C140&amp;D140)</f>
        <v>國際個人獎甲等</v>
      </c>
      <c r="F140" s="27">
        <v>33</v>
      </c>
      <c r="G140" s="1"/>
    </row>
    <row r="141" spans="1:7" x14ac:dyDescent="0.25">
      <c r="A141" s="19">
        <v>10</v>
      </c>
      <c r="B141" s="1" t="s">
        <v>29</v>
      </c>
      <c r="C141" s="16" t="s">
        <v>59</v>
      </c>
      <c r="D141" s="1" t="s">
        <v>26</v>
      </c>
      <c r="E141" s="26" t="str">
        <f>CONCATENATE(B141&amp;C141&amp;D141)</f>
        <v>國際個人獎入選</v>
      </c>
      <c r="F141" s="27">
        <v>30</v>
      </c>
      <c r="G141" s="1"/>
    </row>
    <row r="142" spans="1:7" x14ac:dyDescent="0.25">
      <c r="A142" s="19">
        <v>10</v>
      </c>
      <c r="B142" s="1" t="s">
        <v>29</v>
      </c>
      <c r="C142" s="16" t="s">
        <v>59</v>
      </c>
      <c r="D142" s="1">
        <v>1</v>
      </c>
      <c r="E142" s="26" t="str">
        <f t="shared" si="2"/>
        <v>國際個人獎1</v>
      </c>
      <c r="F142" s="27">
        <v>45</v>
      </c>
      <c r="G142" s="1"/>
    </row>
    <row r="143" spans="1:7" x14ac:dyDescent="0.25">
      <c r="A143" s="19">
        <v>10</v>
      </c>
      <c r="B143" s="1" t="s">
        <v>29</v>
      </c>
      <c r="C143" s="16" t="s">
        <v>59</v>
      </c>
      <c r="D143" s="1">
        <v>2</v>
      </c>
      <c r="E143" s="26" t="str">
        <f t="shared" si="2"/>
        <v>國際個人獎2</v>
      </c>
      <c r="F143" s="27">
        <v>39</v>
      </c>
      <c r="G143" s="1"/>
    </row>
    <row r="144" spans="1:7" x14ac:dyDescent="0.25">
      <c r="A144" s="19">
        <v>10</v>
      </c>
      <c r="B144" s="1" t="s">
        <v>29</v>
      </c>
      <c r="C144" s="16" t="s">
        <v>59</v>
      </c>
      <c r="D144" s="1">
        <v>3</v>
      </c>
      <c r="E144" s="26" t="str">
        <f t="shared" si="2"/>
        <v>國際個人獎3</v>
      </c>
      <c r="F144" s="27">
        <v>33</v>
      </c>
      <c r="G144" s="1"/>
    </row>
    <row r="145" spans="1:7" x14ac:dyDescent="0.25">
      <c r="A145" s="19">
        <v>10</v>
      </c>
      <c r="B145" s="1" t="s">
        <v>29</v>
      </c>
      <c r="C145" s="16" t="s">
        <v>59</v>
      </c>
      <c r="D145" s="1">
        <v>4</v>
      </c>
      <c r="E145" s="26" t="str">
        <f t="shared" si="2"/>
        <v>國際個人獎4</v>
      </c>
      <c r="F145" s="27">
        <v>30</v>
      </c>
      <c r="G145" s="1"/>
    </row>
    <row r="146" spans="1:7" x14ac:dyDescent="0.25">
      <c r="A146" s="19">
        <v>10</v>
      </c>
      <c r="B146" s="1" t="s">
        <v>29</v>
      </c>
      <c r="C146" s="16" t="s">
        <v>59</v>
      </c>
      <c r="D146" s="1">
        <v>5</v>
      </c>
      <c r="E146" s="26" t="str">
        <f t="shared" si="2"/>
        <v>國際個人獎5</v>
      </c>
      <c r="F146" s="27">
        <v>26</v>
      </c>
      <c r="G146" s="1"/>
    </row>
    <row r="147" spans="1:7" x14ac:dyDescent="0.25">
      <c r="A147" s="19">
        <v>10</v>
      </c>
      <c r="B147" s="1" t="s">
        <v>29</v>
      </c>
      <c r="C147" s="16" t="s">
        <v>59</v>
      </c>
      <c r="D147" s="1">
        <v>6</v>
      </c>
      <c r="E147" s="26" t="str">
        <f t="shared" si="2"/>
        <v>國際個人獎6</v>
      </c>
      <c r="F147" s="27">
        <v>26</v>
      </c>
      <c r="G147" s="1"/>
    </row>
    <row r="148" spans="1:7" x14ac:dyDescent="0.25">
      <c r="A148" s="19">
        <v>10</v>
      </c>
      <c r="B148" s="1" t="s">
        <v>29</v>
      </c>
      <c r="C148" s="16" t="s">
        <v>59</v>
      </c>
      <c r="D148" s="1">
        <v>7</v>
      </c>
      <c r="E148" s="26" t="str">
        <f t="shared" si="2"/>
        <v>國際個人獎7</v>
      </c>
      <c r="F148" s="27">
        <v>26</v>
      </c>
      <c r="G148" s="1"/>
    </row>
    <row r="149" spans="1:7" x14ac:dyDescent="0.25">
      <c r="A149" s="19">
        <v>10</v>
      </c>
      <c r="B149" s="1" t="s">
        <v>29</v>
      </c>
      <c r="C149" s="16" t="s">
        <v>59</v>
      </c>
      <c r="D149" s="1">
        <v>8</v>
      </c>
      <c r="E149" s="26" t="str">
        <f t="shared" si="2"/>
        <v>國際個人獎8</v>
      </c>
      <c r="F149" s="27">
        <v>26</v>
      </c>
      <c r="G149" s="1"/>
    </row>
    <row r="150" spans="1:7" x14ac:dyDescent="0.25">
      <c r="A150" s="19">
        <v>10</v>
      </c>
      <c r="B150" s="1" t="s">
        <v>29</v>
      </c>
      <c r="C150" s="16" t="s">
        <v>59</v>
      </c>
      <c r="D150" s="1">
        <v>9</v>
      </c>
      <c r="E150" s="26" t="str">
        <f t="shared" ref="E150:E181" si="3">CONCATENATE(B150&amp;C150&amp;D150)</f>
        <v>國際個人獎9</v>
      </c>
      <c r="F150" s="27">
        <v>26</v>
      </c>
      <c r="G150" s="1"/>
    </row>
    <row r="151" spans="1:7" x14ac:dyDescent="0.25">
      <c r="A151" s="19">
        <v>10</v>
      </c>
      <c r="B151" s="1" t="s">
        <v>29</v>
      </c>
      <c r="C151" s="16" t="s">
        <v>59</v>
      </c>
      <c r="D151" s="1">
        <v>10</v>
      </c>
      <c r="E151" s="26" t="str">
        <f t="shared" si="3"/>
        <v>國際個人獎10</v>
      </c>
      <c r="F151" s="27">
        <v>26</v>
      </c>
      <c r="G151" s="1"/>
    </row>
    <row r="152" spans="1:7" x14ac:dyDescent="0.25">
      <c r="A152" s="19">
        <v>11</v>
      </c>
      <c r="B152" s="1" t="s">
        <v>29</v>
      </c>
      <c r="C152" s="16" t="s">
        <v>61</v>
      </c>
      <c r="D152" s="1" t="s">
        <v>22</v>
      </c>
      <c r="E152" s="26" t="str">
        <f>CONCATENATE(B152&amp;C152&amp;D152)</f>
        <v>國際團體獎10人以下特優</v>
      </c>
      <c r="F152" s="27">
        <v>36</v>
      </c>
      <c r="G152" s="1"/>
    </row>
    <row r="153" spans="1:7" x14ac:dyDescent="0.25">
      <c r="A153" s="19">
        <v>11</v>
      </c>
      <c r="B153" s="1" t="s">
        <v>29</v>
      </c>
      <c r="C153" s="16" t="s">
        <v>61</v>
      </c>
      <c r="D153" s="1" t="s">
        <v>23</v>
      </c>
      <c r="E153" s="26" t="str">
        <f>CONCATENATE(B153&amp;C153&amp;D153)</f>
        <v>國際團體獎10人以下優等</v>
      </c>
      <c r="F153" s="27">
        <v>32</v>
      </c>
      <c r="G153" s="1"/>
    </row>
    <row r="154" spans="1:7" x14ac:dyDescent="0.25">
      <c r="A154" s="19">
        <v>11</v>
      </c>
      <c r="B154" s="1" t="s">
        <v>29</v>
      </c>
      <c r="C154" s="16" t="s">
        <v>61</v>
      </c>
      <c r="D154" s="1" t="s">
        <v>24</v>
      </c>
      <c r="E154" s="26" t="str">
        <f>CONCATENATE(B154&amp;C154&amp;D154)</f>
        <v>國際團體獎10人以下佳作</v>
      </c>
      <c r="F154" s="27">
        <v>28</v>
      </c>
      <c r="G154" s="1"/>
    </row>
    <row r="155" spans="1:7" x14ac:dyDescent="0.25">
      <c r="A155" s="19">
        <v>11</v>
      </c>
      <c r="B155" s="1" t="s">
        <v>29</v>
      </c>
      <c r="C155" s="16" t="s">
        <v>61</v>
      </c>
      <c r="D155" s="1" t="s">
        <v>25</v>
      </c>
      <c r="E155" s="26" t="str">
        <f>CONCATENATE(B155&amp;C155&amp;D155)</f>
        <v>國際團體獎10人以下甲等</v>
      </c>
      <c r="F155" s="27">
        <v>28</v>
      </c>
      <c r="G155" s="1"/>
    </row>
    <row r="156" spans="1:7" x14ac:dyDescent="0.25">
      <c r="A156" s="19">
        <v>11</v>
      </c>
      <c r="B156" s="1" t="s">
        <v>29</v>
      </c>
      <c r="C156" s="16" t="s">
        <v>61</v>
      </c>
      <c r="D156" s="1" t="s">
        <v>26</v>
      </c>
      <c r="E156" s="26" t="str">
        <f>CONCATENATE(B156&amp;C156&amp;D156)</f>
        <v>國際團體獎10人以下入選</v>
      </c>
      <c r="F156" s="27">
        <v>24</v>
      </c>
      <c r="G156" s="1"/>
    </row>
    <row r="157" spans="1:7" x14ac:dyDescent="0.25">
      <c r="A157" s="19">
        <v>11</v>
      </c>
      <c r="B157" s="1" t="s">
        <v>29</v>
      </c>
      <c r="C157" s="16" t="s">
        <v>61</v>
      </c>
      <c r="D157" s="1">
        <v>1</v>
      </c>
      <c r="E157" s="26" t="str">
        <f t="shared" si="3"/>
        <v>國際團體獎10人以下1</v>
      </c>
      <c r="F157" s="27">
        <v>36</v>
      </c>
      <c r="G157" s="1"/>
    </row>
    <row r="158" spans="1:7" x14ac:dyDescent="0.25">
      <c r="A158" s="19">
        <v>11</v>
      </c>
      <c r="B158" s="1" t="s">
        <v>29</v>
      </c>
      <c r="C158" s="16" t="s">
        <v>61</v>
      </c>
      <c r="D158" s="1">
        <v>2</v>
      </c>
      <c r="E158" s="26" t="str">
        <f t="shared" si="3"/>
        <v>國際團體獎10人以下2</v>
      </c>
      <c r="F158" s="27">
        <v>32</v>
      </c>
      <c r="G158" s="1"/>
    </row>
    <row r="159" spans="1:7" x14ac:dyDescent="0.25">
      <c r="A159" s="19">
        <v>11</v>
      </c>
      <c r="B159" s="1" t="s">
        <v>29</v>
      </c>
      <c r="C159" s="16" t="s">
        <v>61</v>
      </c>
      <c r="D159" s="1">
        <v>3</v>
      </c>
      <c r="E159" s="26" t="str">
        <f t="shared" si="3"/>
        <v>國際團體獎10人以下3</v>
      </c>
      <c r="F159" s="27">
        <v>28</v>
      </c>
      <c r="G159" s="1"/>
    </row>
    <row r="160" spans="1:7" x14ac:dyDescent="0.25">
      <c r="A160" s="19">
        <v>11</v>
      </c>
      <c r="B160" s="1" t="s">
        <v>29</v>
      </c>
      <c r="C160" s="16" t="s">
        <v>61</v>
      </c>
      <c r="D160" s="1">
        <v>4</v>
      </c>
      <c r="E160" s="26" t="str">
        <f t="shared" si="3"/>
        <v>國際團體獎10人以下4</v>
      </c>
      <c r="F160" s="27">
        <v>24</v>
      </c>
      <c r="G160" s="1"/>
    </row>
    <row r="161" spans="1:7" x14ac:dyDescent="0.25">
      <c r="A161" s="19">
        <v>11</v>
      </c>
      <c r="B161" s="1" t="s">
        <v>29</v>
      </c>
      <c r="C161" s="16" t="s">
        <v>61</v>
      </c>
      <c r="D161" s="1">
        <v>5</v>
      </c>
      <c r="E161" s="26" t="str">
        <f t="shared" si="3"/>
        <v>國際團體獎10人以下5</v>
      </c>
      <c r="F161" s="27">
        <v>20</v>
      </c>
      <c r="G161" s="1"/>
    </row>
    <row r="162" spans="1:7" x14ac:dyDescent="0.25">
      <c r="A162" s="19">
        <v>11</v>
      </c>
      <c r="B162" s="1" t="s">
        <v>29</v>
      </c>
      <c r="C162" s="16" t="s">
        <v>61</v>
      </c>
      <c r="D162" s="1">
        <v>6</v>
      </c>
      <c r="E162" s="26" t="str">
        <f t="shared" si="3"/>
        <v>國際團體獎10人以下6</v>
      </c>
      <c r="F162" s="27">
        <v>20</v>
      </c>
      <c r="G162" s="1"/>
    </row>
    <row r="163" spans="1:7" x14ac:dyDescent="0.25">
      <c r="A163" s="19">
        <v>11</v>
      </c>
      <c r="B163" s="1" t="s">
        <v>29</v>
      </c>
      <c r="C163" s="16" t="s">
        <v>61</v>
      </c>
      <c r="D163" s="1">
        <v>7</v>
      </c>
      <c r="E163" s="26" t="str">
        <f t="shared" si="3"/>
        <v>國際團體獎10人以下7</v>
      </c>
      <c r="F163" s="27">
        <v>20</v>
      </c>
      <c r="G163" s="1"/>
    </row>
    <row r="164" spans="1:7" x14ac:dyDescent="0.25">
      <c r="A164" s="19">
        <v>11</v>
      </c>
      <c r="B164" s="1" t="s">
        <v>29</v>
      </c>
      <c r="C164" s="16" t="s">
        <v>61</v>
      </c>
      <c r="D164" s="1">
        <v>8</v>
      </c>
      <c r="E164" s="26" t="str">
        <f t="shared" si="3"/>
        <v>國際團體獎10人以下8</v>
      </c>
      <c r="F164" s="27">
        <v>20</v>
      </c>
      <c r="G164" s="1"/>
    </row>
    <row r="165" spans="1:7" x14ac:dyDescent="0.25">
      <c r="A165" s="19">
        <v>11</v>
      </c>
      <c r="B165" s="1" t="s">
        <v>29</v>
      </c>
      <c r="C165" s="16" t="s">
        <v>61</v>
      </c>
      <c r="D165" s="1">
        <v>9</v>
      </c>
      <c r="E165" s="26" t="str">
        <f t="shared" si="3"/>
        <v>國際團體獎10人以下9</v>
      </c>
      <c r="F165" s="27">
        <v>20</v>
      </c>
      <c r="G165" s="1"/>
    </row>
    <row r="166" spans="1:7" x14ac:dyDescent="0.25">
      <c r="A166" s="19">
        <v>11</v>
      </c>
      <c r="B166" s="1" t="s">
        <v>29</v>
      </c>
      <c r="C166" s="16" t="s">
        <v>61</v>
      </c>
      <c r="D166" s="1">
        <v>10</v>
      </c>
      <c r="E166" s="26" t="str">
        <f t="shared" si="3"/>
        <v>國際團體獎10人以下10</v>
      </c>
      <c r="F166" s="27">
        <v>20</v>
      </c>
      <c r="G166" s="1"/>
    </row>
    <row r="167" spans="1:7" x14ac:dyDescent="0.25">
      <c r="A167" s="19">
        <v>12</v>
      </c>
      <c r="B167" s="1" t="s">
        <v>29</v>
      </c>
      <c r="C167" s="16" t="s">
        <v>63</v>
      </c>
      <c r="D167" s="1" t="s">
        <v>22</v>
      </c>
      <c r="E167" s="26" t="str">
        <f t="shared" si="3"/>
        <v>國際團體獎10人（含）以上特優</v>
      </c>
      <c r="F167" s="27">
        <v>18</v>
      </c>
      <c r="G167" s="1"/>
    </row>
    <row r="168" spans="1:7" x14ac:dyDescent="0.25">
      <c r="A168" s="19">
        <v>12</v>
      </c>
      <c r="B168" s="1" t="s">
        <v>29</v>
      </c>
      <c r="C168" s="16" t="s">
        <v>63</v>
      </c>
      <c r="D168" s="1" t="s">
        <v>23</v>
      </c>
      <c r="E168" s="26" t="str">
        <f t="shared" si="3"/>
        <v>國際團體獎10人（含）以上優等</v>
      </c>
      <c r="F168" s="27">
        <v>16</v>
      </c>
      <c r="G168" s="1"/>
    </row>
    <row r="169" spans="1:7" x14ac:dyDescent="0.25">
      <c r="A169" s="19">
        <v>12</v>
      </c>
      <c r="B169" s="1" t="s">
        <v>29</v>
      </c>
      <c r="C169" s="16" t="s">
        <v>63</v>
      </c>
      <c r="D169" s="1" t="s">
        <v>24</v>
      </c>
      <c r="E169" s="26" t="str">
        <f t="shared" si="3"/>
        <v>國際團體獎10人（含）以上佳作</v>
      </c>
      <c r="F169" s="27">
        <v>14</v>
      </c>
      <c r="G169" s="1"/>
    </row>
    <row r="170" spans="1:7" x14ac:dyDescent="0.25">
      <c r="A170" s="19">
        <v>12</v>
      </c>
      <c r="B170" s="1" t="s">
        <v>29</v>
      </c>
      <c r="C170" s="16" t="s">
        <v>63</v>
      </c>
      <c r="D170" s="1" t="s">
        <v>25</v>
      </c>
      <c r="E170" s="26" t="str">
        <f t="shared" si="3"/>
        <v>國際團體獎10人（含）以上甲等</v>
      </c>
      <c r="F170" s="27">
        <v>14</v>
      </c>
      <c r="G170" s="1"/>
    </row>
    <row r="171" spans="1:7" x14ac:dyDescent="0.25">
      <c r="A171" s="19">
        <v>12</v>
      </c>
      <c r="B171" s="1" t="s">
        <v>29</v>
      </c>
      <c r="C171" s="16" t="s">
        <v>63</v>
      </c>
      <c r="D171" s="1" t="s">
        <v>26</v>
      </c>
      <c r="E171" s="26" t="str">
        <f t="shared" si="3"/>
        <v>國際團體獎10人（含）以上入選</v>
      </c>
      <c r="F171" s="27">
        <v>12</v>
      </c>
      <c r="G171" s="1"/>
    </row>
    <row r="172" spans="1:7" x14ac:dyDescent="0.25">
      <c r="A172" s="19">
        <v>12</v>
      </c>
      <c r="B172" s="1" t="s">
        <v>29</v>
      </c>
      <c r="C172" s="16" t="s">
        <v>63</v>
      </c>
      <c r="D172" s="1">
        <v>1</v>
      </c>
      <c r="E172" s="26" t="str">
        <f t="shared" si="3"/>
        <v>國際團體獎10人（含）以上1</v>
      </c>
      <c r="F172" s="27">
        <v>18</v>
      </c>
      <c r="G172" s="1"/>
    </row>
    <row r="173" spans="1:7" x14ac:dyDescent="0.25">
      <c r="A173" s="19">
        <v>12</v>
      </c>
      <c r="B173" s="1" t="s">
        <v>29</v>
      </c>
      <c r="C173" s="16" t="s">
        <v>63</v>
      </c>
      <c r="D173" s="1">
        <v>2</v>
      </c>
      <c r="E173" s="26" t="str">
        <f t="shared" si="3"/>
        <v>國際團體獎10人（含）以上2</v>
      </c>
      <c r="F173" s="27">
        <v>16</v>
      </c>
      <c r="G173" s="1"/>
    </row>
    <row r="174" spans="1:7" x14ac:dyDescent="0.25">
      <c r="A174" s="19">
        <v>12</v>
      </c>
      <c r="B174" s="1" t="s">
        <v>29</v>
      </c>
      <c r="C174" s="16" t="s">
        <v>63</v>
      </c>
      <c r="D174" s="1">
        <v>3</v>
      </c>
      <c r="E174" s="26" t="str">
        <f t="shared" si="3"/>
        <v>國際團體獎10人（含）以上3</v>
      </c>
      <c r="F174" s="27">
        <v>14</v>
      </c>
      <c r="G174" s="1"/>
    </row>
    <row r="175" spans="1:7" x14ac:dyDescent="0.25">
      <c r="A175" s="19">
        <v>12</v>
      </c>
      <c r="B175" s="1" t="s">
        <v>29</v>
      </c>
      <c r="C175" s="16" t="s">
        <v>63</v>
      </c>
      <c r="D175" s="1">
        <v>4</v>
      </c>
      <c r="E175" s="26" t="str">
        <f t="shared" si="3"/>
        <v>國際團體獎10人（含）以上4</v>
      </c>
      <c r="F175" s="27">
        <v>12</v>
      </c>
      <c r="G175" s="1"/>
    </row>
    <row r="176" spans="1:7" x14ac:dyDescent="0.25">
      <c r="A176" s="19">
        <v>12</v>
      </c>
      <c r="B176" s="1" t="s">
        <v>29</v>
      </c>
      <c r="C176" s="16" t="s">
        <v>63</v>
      </c>
      <c r="D176" s="1">
        <v>5</v>
      </c>
      <c r="E176" s="26" t="str">
        <f t="shared" si="3"/>
        <v>國際團體獎10人（含）以上5</v>
      </c>
      <c r="F176" s="27">
        <v>10</v>
      </c>
      <c r="G176" s="1"/>
    </row>
    <row r="177" spans="1:7" x14ac:dyDescent="0.25">
      <c r="A177" s="19">
        <v>12</v>
      </c>
      <c r="B177" s="1" t="s">
        <v>29</v>
      </c>
      <c r="C177" s="16" t="s">
        <v>63</v>
      </c>
      <c r="D177" s="1">
        <v>6</v>
      </c>
      <c r="E177" s="26" t="str">
        <f t="shared" si="3"/>
        <v>國際團體獎10人（含）以上6</v>
      </c>
      <c r="F177" s="27">
        <v>10</v>
      </c>
      <c r="G177" s="1"/>
    </row>
    <row r="178" spans="1:7" x14ac:dyDescent="0.25">
      <c r="A178" s="19">
        <v>12</v>
      </c>
      <c r="B178" s="1" t="s">
        <v>29</v>
      </c>
      <c r="C178" s="16" t="s">
        <v>63</v>
      </c>
      <c r="D178" s="1">
        <v>7</v>
      </c>
      <c r="E178" s="26" t="str">
        <f t="shared" si="3"/>
        <v>國際團體獎10人（含）以上7</v>
      </c>
      <c r="F178" s="27">
        <v>10</v>
      </c>
      <c r="G178" s="1"/>
    </row>
    <row r="179" spans="1:7" x14ac:dyDescent="0.25">
      <c r="A179" s="19">
        <v>12</v>
      </c>
      <c r="B179" s="1" t="s">
        <v>29</v>
      </c>
      <c r="C179" s="16" t="s">
        <v>63</v>
      </c>
      <c r="D179" s="1">
        <v>8</v>
      </c>
      <c r="E179" s="26" t="str">
        <f t="shared" si="3"/>
        <v>國際團體獎10人（含）以上8</v>
      </c>
      <c r="F179" s="27">
        <v>10</v>
      </c>
      <c r="G179" s="1"/>
    </row>
    <row r="180" spans="1:7" x14ac:dyDescent="0.25">
      <c r="A180" s="19">
        <v>12</v>
      </c>
      <c r="B180" s="1" t="s">
        <v>29</v>
      </c>
      <c r="C180" s="16" t="s">
        <v>63</v>
      </c>
      <c r="D180" s="1">
        <v>9</v>
      </c>
      <c r="E180" s="26" t="str">
        <f t="shared" si="3"/>
        <v>國際團體獎10人（含）以上9</v>
      </c>
      <c r="F180" s="27">
        <v>10</v>
      </c>
      <c r="G180" s="1"/>
    </row>
    <row r="181" spans="1:7" x14ac:dyDescent="0.25">
      <c r="A181" s="19">
        <v>12</v>
      </c>
      <c r="B181" s="1" t="s">
        <v>29</v>
      </c>
      <c r="C181" s="16" t="s">
        <v>63</v>
      </c>
      <c r="D181" s="1">
        <v>10</v>
      </c>
      <c r="E181" s="26" t="str">
        <f t="shared" si="3"/>
        <v>國際團體獎10人（含）以上10</v>
      </c>
      <c r="F181" s="27">
        <v>10</v>
      </c>
      <c r="G181" s="1"/>
    </row>
    <row r="183" spans="1:7" x14ac:dyDescent="0.25">
      <c r="A183" s="70"/>
      <c r="B183" s="71"/>
      <c r="C183" s="72"/>
      <c r="D183" s="71"/>
      <c r="E183" s="72" t="s">
        <v>114</v>
      </c>
      <c r="F183" s="71">
        <f>SUM(F2:F182)</f>
        <v>2015</v>
      </c>
      <c r="G183" s="71"/>
    </row>
  </sheetData>
  <sheetProtection algorithmName="SHA-512" hashValue="QgqwyaXiWIlzBJWCc8w6SOrdeXN844WyoRqmwVsjMuMIsScjc6HcpBF6a1dfwUDUJ2Hd8Y3F3Z9aB7PHU1kZWQ==" saltValue="Zt/fHhazmFkyOZdVGc2QXw==" spinCount="100000" sheet="1" objects="1" scenarios="1" selectLockedCells="1" selectUnlockedCells="1"/>
  <sortState xmlns:xlrd2="http://schemas.microsoft.com/office/spreadsheetml/2017/richdata2" ref="A7:G181">
    <sortCondition ref="A7:A181"/>
  </sortState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FB30-ECC0-4847-88E9-E4889321202A}">
  <dimension ref="A1:I16"/>
  <sheetViews>
    <sheetView workbookViewId="0">
      <pane ySplit="1" topLeftCell="A2" activePane="bottomLeft" state="frozen"/>
      <selection pane="bottomLeft" activeCell="I1" sqref="A1:I1048576"/>
    </sheetView>
  </sheetViews>
  <sheetFormatPr defaultRowHeight="16.5" x14ac:dyDescent="0.25"/>
  <cols>
    <col min="1" max="1" width="8.85546875" style="22" hidden="1" customWidth="1"/>
    <col min="2" max="2" width="26.85546875" style="22" hidden="1" customWidth="1"/>
    <col min="3" max="3" width="8.85546875" style="22" hidden="1" customWidth="1"/>
    <col min="4" max="4" width="8.85546875" hidden="1" customWidth="1"/>
    <col min="5" max="5" width="16.28515625" style="22" hidden="1" customWidth="1"/>
    <col min="6" max="6" width="71.140625" hidden="1" customWidth="1"/>
    <col min="7" max="9" width="8.85546875" hidden="1" customWidth="1"/>
  </cols>
  <sheetData>
    <row r="1" spans="1:6" s="25" customFormat="1" x14ac:dyDescent="0.25">
      <c r="A1" s="24" t="s">
        <v>19</v>
      </c>
      <c r="B1" s="24" t="s">
        <v>58</v>
      </c>
      <c r="C1" s="24" t="s">
        <v>20</v>
      </c>
      <c r="E1" s="44" t="s">
        <v>69</v>
      </c>
      <c r="F1" s="45" t="s">
        <v>81</v>
      </c>
    </row>
    <row r="2" spans="1:6" x14ac:dyDescent="0.25">
      <c r="A2" s="1" t="s">
        <v>107</v>
      </c>
      <c r="B2" s="23" t="s">
        <v>60</v>
      </c>
      <c r="C2" s="22" t="s">
        <v>22</v>
      </c>
      <c r="E2" s="22" t="s">
        <v>70</v>
      </c>
      <c r="F2" s="43" t="s">
        <v>72</v>
      </c>
    </row>
    <row r="3" spans="1:6" x14ac:dyDescent="0.25">
      <c r="A3" s="22" t="s">
        <v>28</v>
      </c>
      <c r="B3" s="23" t="s">
        <v>62</v>
      </c>
      <c r="C3" s="22" t="s">
        <v>23</v>
      </c>
      <c r="E3" s="22" t="s">
        <v>71</v>
      </c>
      <c r="F3" s="43" t="s">
        <v>99</v>
      </c>
    </row>
    <row r="4" spans="1:6" x14ac:dyDescent="0.25">
      <c r="A4" s="22" t="s">
        <v>8</v>
      </c>
      <c r="B4" s="23" t="s">
        <v>64</v>
      </c>
      <c r="C4" s="22" t="s">
        <v>24</v>
      </c>
      <c r="E4" s="22" t="s">
        <v>77</v>
      </c>
      <c r="F4" s="43" t="s">
        <v>73</v>
      </c>
    </row>
    <row r="5" spans="1:6" x14ac:dyDescent="0.25">
      <c r="A5" s="22" t="s">
        <v>29</v>
      </c>
      <c r="C5" s="22" t="s">
        <v>25</v>
      </c>
      <c r="E5" s="22" t="s">
        <v>78</v>
      </c>
      <c r="F5" s="43" t="s">
        <v>74</v>
      </c>
    </row>
    <row r="6" spans="1:6" x14ac:dyDescent="0.25">
      <c r="C6" s="22" t="s">
        <v>26</v>
      </c>
      <c r="E6" s="22" t="s">
        <v>79</v>
      </c>
      <c r="F6" s="43" t="s">
        <v>75</v>
      </c>
    </row>
    <row r="7" spans="1:6" x14ac:dyDescent="0.25">
      <c r="C7" s="22">
        <v>1</v>
      </c>
      <c r="E7" s="22" t="s">
        <v>80</v>
      </c>
      <c r="F7" s="43" t="s">
        <v>100</v>
      </c>
    </row>
    <row r="8" spans="1:6" x14ac:dyDescent="0.25">
      <c r="C8" s="22">
        <v>2</v>
      </c>
    </row>
    <row r="9" spans="1:6" x14ac:dyDescent="0.25">
      <c r="C9" s="22">
        <v>3</v>
      </c>
    </row>
    <row r="10" spans="1:6" x14ac:dyDescent="0.25">
      <c r="C10" s="22">
        <v>4</v>
      </c>
    </row>
    <row r="11" spans="1:6" x14ac:dyDescent="0.25">
      <c r="C11" s="22">
        <v>5</v>
      </c>
    </row>
    <row r="12" spans="1:6" x14ac:dyDescent="0.25">
      <c r="C12" s="22">
        <v>6</v>
      </c>
    </row>
    <row r="13" spans="1:6" x14ac:dyDescent="0.25">
      <c r="C13" s="22">
        <v>7</v>
      </c>
    </row>
    <row r="14" spans="1:6" x14ac:dyDescent="0.25">
      <c r="C14" s="22">
        <v>8</v>
      </c>
    </row>
    <row r="15" spans="1:6" x14ac:dyDescent="0.25">
      <c r="C15" s="22">
        <v>9</v>
      </c>
    </row>
    <row r="16" spans="1:6" x14ac:dyDescent="0.25">
      <c r="C16" s="22">
        <v>10</v>
      </c>
    </row>
  </sheetData>
  <sheetProtection algorithmName="SHA-512" hashValue="IyOC2Z2mYNw4vx/OyjxG51e/mSgNieyDNZei/0igRKcjT8U7GTxarMV+tf+UxlKfViXlCZdvW0sihrqP+OZtfA==" saltValue="OypWFSxVer6mjKLr9DaBbw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2728-6767-4336-9B04-1190CEBA4F7A}">
  <dimension ref="A1:K16"/>
  <sheetViews>
    <sheetView workbookViewId="0">
      <pane ySplit="1" topLeftCell="A2" activePane="bottomLeft" state="frozen"/>
      <selection pane="bottomLeft" activeCell="L1" sqref="A1:L1048576"/>
    </sheetView>
  </sheetViews>
  <sheetFormatPr defaultRowHeight="15.75" x14ac:dyDescent="0.25"/>
  <cols>
    <col min="1" max="1" width="6" hidden="1" customWidth="1"/>
    <col min="2" max="2" width="26.85546875" hidden="1" customWidth="1"/>
    <col min="3" max="4" width="18.140625" hidden="1" customWidth="1"/>
    <col min="5" max="5" width="23.85546875" hidden="1" customWidth="1"/>
    <col min="6" max="6" width="18.140625" hidden="1" customWidth="1"/>
    <col min="7" max="7" width="13.140625" hidden="1" customWidth="1"/>
    <col min="8" max="9" width="0" hidden="1" customWidth="1"/>
    <col min="10" max="10" width="0" style="13" hidden="1" customWidth="1"/>
    <col min="11" max="12" width="0" hidden="1" customWidth="1"/>
  </cols>
  <sheetData>
    <row r="1" spans="1:11" s="12" customFormat="1" ht="16.5" thickBot="1" x14ac:dyDescent="0.3">
      <c r="A1" s="11" t="s">
        <v>2</v>
      </c>
      <c r="B1" s="11" t="s">
        <v>65</v>
      </c>
      <c r="C1" s="11" t="s">
        <v>12</v>
      </c>
      <c r="D1" s="11" t="s">
        <v>13</v>
      </c>
      <c r="E1" s="11" t="s">
        <v>16</v>
      </c>
      <c r="F1" s="11" t="s">
        <v>14</v>
      </c>
      <c r="G1" s="11" t="s">
        <v>15</v>
      </c>
      <c r="J1" s="20" t="s">
        <v>20</v>
      </c>
      <c r="K1" s="21" t="s">
        <v>27</v>
      </c>
    </row>
    <row r="2" spans="1:11" x14ac:dyDescent="0.25">
      <c r="A2" s="6" t="s">
        <v>9</v>
      </c>
      <c r="B2" s="6" t="s">
        <v>66</v>
      </c>
      <c r="C2" s="7">
        <v>5</v>
      </c>
      <c r="D2" s="7">
        <v>3</v>
      </c>
      <c r="E2" s="7">
        <v>1</v>
      </c>
      <c r="F2" s="7">
        <v>0</v>
      </c>
      <c r="G2" s="7">
        <v>0</v>
      </c>
      <c r="J2" s="1">
        <v>1</v>
      </c>
      <c r="K2" s="15"/>
    </row>
    <row r="3" spans="1:11" x14ac:dyDescent="0.25">
      <c r="A3" s="2" t="s">
        <v>9</v>
      </c>
      <c r="B3" s="2" t="s">
        <v>67</v>
      </c>
      <c r="C3" s="1">
        <v>4</v>
      </c>
      <c r="D3" s="1">
        <v>2</v>
      </c>
      <c r="E3" s="1">
        <v>0.5</v>
      </c>
      <c r="F3" s="1">
        <v>0</v>
      </c>
      <c r="G3" s="1">
        <v>0</v>
      </c>
      <c r="J3" s="1">
        <v>2</v>
      </c>
      <c r="K3" s="15"/>
    </row>
    <row r="4" spans="1:11" ht="16.5" thickBot="1" x14ac:dyDescent="0.3">
      <c r="A4" s="8" t="s">
        <v>9</v>
      </c>
      <c r="B4" s="8" t="s">
        <v>68</v>
      </c>
      <c r="C4" s="9">
        <v>2</v>
      </c>
      <c r="D4" s="9">
        <v>1</v>
      </c>
      <c r="E4" s="9">
        <v>0.5</v>
      </c>
      <c r="F4" s="9">
        <v>0</v>
      </c>
      <c r="G4" s="9">
        <v>0</v>
      </c>
      <c r="J4" s="1">
        <v>3</v>
      </c>
      <c r="K4" s="15"/>
    </row>
    <row r="5" spans="1:11" x14ac:dyDescent="0.25">
      <c r="A5" s="4" t="s">
        <v>10</v>
      </c>
      <c r="B5" s="4" t="s">
        <v>59</v>
      </c>
      <c r="C5" s="5">
        <v>15</v>
      </c>
      <c r="D5" s="5">
        <v>13</v>
      </c>
      <c r="E5" s="5">
        <v>11</v>
      </c>
      <c r="F5" s="5">
        <v>9</v>
      </c>
      <c r="G5" s="5">
        <v>7</v>
      </c>
      <c r="J5" s="1">
        <v>4</v>
      </c>
      <c r="K5" s="15"/>
    </row>
    <row r="6" spans="1:11" x14ac:dyDescent="0.25">
      <c r="A6" s="2" t="s">
        <v>10</v>
      </c>
      <c r="B6" s="2" t="s">
        <v>61</v>
      </c>
      <c r="C6" s="1">
        <v>13</v>
      </c>
      <c r="D6" s="1">
        <v>10</v>
      </c>
      <c r="E6" s="1">
        <v>7</v>
      </c>
      <c r="F6" s="1">
        <v>4</v>
      </c>
      <c r="G6" s="1">
        <v>4</v>
      </c>
      <c r="J6" s="1">
        <v>5</v>
      </c>
      <c r="K6" s="15"/>
    </row>
    <row r="7" spans="1:11" ht="16.5" thickBot="1" x14ac:dyDescent="0.3">
      <c r="A7" s="3" t="s">
        <v>10</v>
      </c>
      <c r="B7" s="3" t="s">
        <v>63</v>
      </c>
      <c r="C7" s="10">
        <v>9</v>
      </c>
      <c r="D7" s="10">
        <v>7</v>
      </c>
      <c r="E7" s="10">
        <v>5</v>
      </c>
      <c r="F7" s="10">
        <v>3</v>
      </c>
      <c r="G7" s="10">
        <v>3</v>
      </c>
      <c r="J7" s="1">
        <v>6</v>
      </c>
      <c r="K7" s="15"/>
    </row>
    <row r="8" spans="1:11" x14ac:dyDescent="0.25">
      <c r="A8" s="6" t="s">
        <v>8</v>
      </c>
      <c r="B8" s="6" t="s">
        <v>59</v>
      </c>
      <c r="C8" s="7">
        <v>30</v>
      </c>
      <c r="D8" s="7">
        <v>26</v>
      </c>
      <c r="E8" s="7">
        <v>22</v>
      </c>
      <c r="F8" s="7">
        <v>18</v>
      </c>
      <c r="G8" s="7">
        <v>14</v>
      </c>
      <c r="J8" s="1">
        <v>7</v>
      </c>
      <c r="K8" s="15"/>
    </row>
    <row r="9" spans="1:11" x14ac:dyDescent="0.25">
      <c r="A9" s="2" t="s">
        <v>8</v>
      </c>
      <c r="B9" s="2" t="s">
        <v>61</v>
      </c>
      <c r="C9" s="1">
        <v>22</v>
      </c>
      <c r="D9" s="1">
        <v>18</v>
      </c>
      <c r="E9" s="1">
        <v>14</v>
      </c>
      <c r="F9" s="1">
        <v>11</v>
      </c>
      <c r="G9" s="1">
        <v>8</v>
      </c>
      <c r="J9" s="1">
        <v>8</v>
      </c>
      <c r="K9" s="15"/>
    </row>
    <row r="10" spans="1:11" ht="16.5" thickBot="1" x14ac:dyDescent="0.3">
      <c r="A10" s="8" t="s">
        <v>8</v>
      </c>
      <c r="B10" s="8" t="s">
        <v>63</v>
      </c>
      <c r="C10" s="9">
        <v>11</v>
      </c>
      <c r="D10" s="9">
        <v>9</v>
      </c>
      <c r="E10" s="9">
        <v>7</v>
      </c>
      <c r="F10" s="9">
        <v>5</v>
      </c>
      <c r="G10" s="9">
        <v>5</v>
      </c>
      <c r="J10" s="1">
        <v>9</v>
      </c>
      <c r="K10" s="15"/>
    </row>
    <row r="11" spans="1:11" x14ac:dyDescent="0.25">
      <c r="A11" s="4" t="s">
        <v>11</v>
      </c>
      <c r="B11" s="4" t="s">
        <v>59</v>
      </c>
      <c r="C11" s="5">
        <v>45</v>
      </c>
      <c r="D11" s="5">
        <v>39</v>
      </c>
      <c r="E11" s="5">
        <v>33</v>
      </c>
      <c r="F11" s="5">
        <v>30</v>
      </c>
      <c r="G11" s="5">
        <v>26</v>
      </c>
      <c r="J11" s="1">
        <v>10</v>
      </c>
      <c r="K11" s="15"/>
    </row>
    <row r="12" spans="1:11" x14ac:dyDescent="0.25">
      <c r="A12" s="2" t="s">
        <v>11</v>
      </c>
      <c r="B12" s="2" t="s">
        <v>61</v>
      </c>
      <c r="C12" s="1">
        <v>36</v>
      </c>
      <c r="D12" s="1">
        <v>32</v>
      </c>
      <c r="E12" s="1">
        <v>28</v>
      </c>
      <c r="F12" s="1">
        <v>24</v>
      </c>
      <c r="G12" s="1">
        <v>20</v>
      </c>
      <c r="J12" s="1" t="s">
        <v>22</v>
      </c>
      <c r="K12" s="15"/>
    </row>
    <row r="13" spans="1:11" x14ac:dyDescent="0.25">
      <c r="A13" s="2" t="s">
        <v>11</v>
      </c>
      <c r="B13" s="2" t="s">
        <v>63</v>
      </c>
      <c r="C13" s="1">
        <v>18</v>
      </c>
      <c r="D13" s="1">
        <v>16</v>
      </c>
      <c r="E13" s="1">
        <v>14</v>
      </c>
      <c r="F13" s="1">
        <v>12</v>
      </c>
      <c r="G13" s="1">
        <v>10</v>
      </c>
      <c r="J13" s="1" t="s">
        <v>23</v>
      </c>
      <c r="K13" s="15"/>
    </row>
    <row r="14" spans="1:11" x14ac:dyDescent="0.25">
      <c r="J14" s="1" t="s">
        <v>24</v>
      </c>
      <c r="K14" s="15"/>
    </row>
    <row r="15" spans="1:11" x14ac:dyDescent="0.25">
      <c r="J15" s="1" t="s">
        <v>25</v>
      </c>
      <c r="K15" s="15"/>
    </row>
    <row r="16" spans="1:11" x14ac:dyDescent="0.25">
      <c r="J16" s="1" t="s">
        <v>26</v>
      </c>
      <c r="K16" s="15"/>
    </row>
  </sheetData>
  <sheetProtection algorithmName="SHA-512" hashValue="u5DdnFNGFGJMW9WNNBDK5rNVPEglBv/zHLJEOD9poxOGRiJuPf7KJ7E9U6G1tIbPJNiR7yPjFgibD8GVjih3fg==" saltValue="2CGY25m9V1H6nhE0UAPYBw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2</vt:i4>
      </vt:variant>
    </vt:vector>
  </HeadingPairs>
  <TitlesOfParts>
    <vt:vector size="7" baseType="lpstr">
      <vt:lpstr>填表-推薦表（空白表格）</vt:lpstr>
      <vt:lpstr>範例-推薦表（參考用）</vt:lpstr>
      <vt:lpstr>積分表</vt:lpstr>
      <vt:lpstr>下拉選單</vt:lpstr>
      <vt:lpstr>競賽分數對照表</vt:lpstr>
      <vt:lpstr>'填表-推薦表（空白表格）'!Print_Area</vt:lpstr>
      <vt:lpstr>'範例-推薦表（參考用）'!Print_Area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Yichen Wu</cp:lastModifiedBy>
  <cp:lastPrinted>2025-02-04T06:41:31Z</cp:lastPrinted>
  <dcterms:created xsi:type="dcterms:W3CDTF">2015-06-05T18:19:34Z</dcterms:created>
  <dcterms:modified xsi:type="dcterms:W3CDTF">2025-02-19T06:03:52Z</dcterms:modified>
</cp:coreProperties>
</file>